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710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19" i="54" l="1"/>
  <c r="B17" i="54"/>
  <c r="B12" i="54"/>
  <c r="C11" i="54"/>
  <c r="B11" i="54"/>
  <c r="B10" i="54"/>
  <c r="B8" i="54"/>
  <c r="B7" i="54"/>
  <c r="K5" i="53" l="1"/>
  <c r="C19" i="54" s="1"/>
  <c r="D19" i="54" s="1"/>
  <c r="C5" i="53" l="1"/>
  <c r="C8" i="54" s="1"/>
  <c r="D5" i="53"/>
  <c r="E5" i="53"/>
  <c r="C9" i="54" s="1"/>
  <c r="F5" i="53"/>
  <c r="G5" i="53"/>
  <c r="H5" i="53"/>
  <c r="C12" i="54" s="1"/>
  <c r="I5" i="53"/>
  <c r="C17" i="54" s="1"/>
  <c r="E17" i="54" s="1"/>
  <c r="J5" i="53"/>
  <c r="B5" i="53"/>
  <c r="C7" i="54" s="1"/>
  <c r="E12" i="54" l="1"/>
  <c r="D12" i="54"/>
  <c r="E11" i="54"/>
  <c r="D11" i="54"/>
  <c r="D8" i="54"/>
  <c r="E8" i="54"/>
  <c r="E10" i="54"/>
  <c r="D10" i="54"/>
  <c r="E9" i="54"/>
  <c r="D9" i="54"/>
  <c r="E7" i="54"/>
  <c r="D7" i="54"/>
  <c r="E19" i="54"/>
  <c r="D17" i="54"/>
</calcChain>
</file>

<file path=xl/sharedStrings.xml><?xml version="1.0" encoding="utf-8"?>
<sst xmlns="http://schemas.openxmlformats.org/spreadsheetml/2006/main" count="107" uniqueCount="82">
  <si>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</si>
  <si>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</si>
  <si>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</si>
  <si>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</si>
  <si>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</si>
  <si>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</si>
  <si>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</si>
  <si>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</si>
  <si>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</si>
  <si>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</si>
  <si>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</si>
  <si>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</si>
  <si>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</si>
  <si>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</si>
  <si>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</si>
  <si>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</si>
  <si>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</si>
  <si>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</si>
  <si>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</si>
  <si>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</si>
  <si>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</si>
  <si>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</si>
  <si>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</si>
  <si>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</si>
  <si>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</si>
  <si>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</si>
  <si>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</si>
  <si>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</si>
  <si>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</si>
  <si>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</si>
  <si>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</si>
  <si>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</si>
  <si>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</si>
  <si>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</si>
  <si>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</si>
  <si>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</si>
  <si>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</si>
  <si>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</si>
  <si>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</si>
  <si>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</si>
  <si>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</si>
  <si>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</si>
  <si>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</si>
  <si>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</si>
  <si>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</si>
  <si>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</si>
  <si>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</si>
  <si>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</si>
  <si>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</si>
  <si>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Богуславська районна філія КОЦЗ</t>
  </si>
  <si>
    <t>Бородянська районна філія КОЦЗ</t>
  </si>
  <si>
    <t>Яготинська районна філія КОЦЗ</t>
  </si>
  <si>
    <t>Ржищівська міська філія КОЦЗ</t>
  </si>
  <si>
    <t>-</t>
  </si>
  <si>
    <t xml:space="preserve">Баришівська  районна філія КОЦЗ   </t>
  </si>
  <si>
    <t>Вишгородська районна філія КОЦЗ</t>
  </si>
  <si>
    <t>Володарська районна філія КОЦЗ</t>
  </si>
  <si>
    <t>Згурівська районна філія КОЦЗ</t>
  </si>
  <si>
    <t>Іванківська районна філія КОЦЗ</t>
  </si>
  <si>
    <t xml:space="preserve">Кагарлицька районна філія КОЦЗ     </t>
  </si>
  <si>
    <t>Макарівська районна філія КOЦЗ</t>
  </si>
  <si>
    <t>Миронівська районна філія КОЦЗ</t>
  </si>
  <si>
    <t>Обухівська міськрайонна філія КОЦЗ</t>
  </si>
  <si>
    <t>Рокитнянська районна філія КОЦЗ</t>
  </si>
  <si>
    <t>Сквирська районна філія КОЦЗ</t>
  </si>
  <si>
    <t>Ставищенська районна філія КОЦЗ</t>
  </si>
  <si>
    <t>Таращанська районна філія КОЦЗ</t>
  </si>
  <si>
    <t>Тетіївська районна філія КОЦЗ</t>
  </si>
  <si>
    <t>Бориспільська міськрайонна філія КОЦЗ</t>
  </si>
  <si>
    <t>Васильківська міськрайонна філія КОЦЗ</t>
  </si>
  <si>
    <t>Славутицька міська філія КОЦЗ</t>
  </si>
  <si>
    <t>Переяслав-Хмельницька міськрайонна філія КОЦЗ</t>
  </si>
  <si>
    <t>Фастівська міськрайонна філія КОЦЗ</t>
  </si>
  <si>
    <t>Березанська міська філія КОЦЗ</t>
  </si>
  <si>
    <t>1 особа</t>
  </si>
  <si>
    <t>Чисельність працевлаштованих,   тис. осіб</t>
  </si>
  <si>
    <t>Брали участь у громадських та інших роботах тимчасового характеру,  тис. осіб</t>
  </si>
  <si>
    <t>Інформація щодо надання послуг КОСЗ молоді у віці до 35 років
у січні-липні  2019 р.</t>
  </si>
  <si>
    <t>січень-липень 2018 р.</t>
  </si>
  <si>
    <t>січень-липень 2019 р.</t>
  </si>
  <si>
    <t>3 особи</t>
  </si>
  <si>
    <t>Проходили професійне навчання, 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</si>
</sst>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10" xfId="408" applyFont="1" applyFill="1" applyBorder="1" applyAlignment="1">
      <alignment horizontal="center" vertical="center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14" fontId="29" fillId="0" borderId="10" xfId="408" applyNumberFormat="1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  <xf numFmtId="3" fontId="29" fillId="0" borderId="10" xfId="403" applyNumberFormat="1" applyFont="1" applyFill="1" applyBorder="1" applyAlignment="1" applyProtection="1">
      <alignment horizontal="center" vertical="center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tabSelected="1" view="pageBreakPreview" topLeftCell="A7" zoomScale="75" zoomScaleNormal="75" zoomScaleSheetLayoutView="75" workbookViewId="0">
      <selection activeCell="D18" sqref="D18"/>
    </sheetView>
  </sheetViews>
  <sheetFormatPr defaultColWidth="8" defaultRowHeight="12.75" x14ac:dyDescent="0.2"/>
  <cols>
    <col min="1" max="1" width="69.7109375" style="36" customWidth="1"/>
    <col min="2" max="2" width="23.28515625" style="60" customWidth="1"/>
    <col min="3" max="3" width="23.85546875" style="60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75" t="s">
        <v>48</v>
      </c>
      <c r="B1" s="75"/>
      <c r="C1" s="75"/>
      <c r="D1" s="75"/>
      <c r="E1" s="75"/>
    </row>
    <row r="2" spans="1:9" ht="22.5" x14ac:dyDescent="0.2">
      <c r="A2" s="76" t="s">
        <v>27</v>
      </c>
      <c r="B2" s="76"/>
      <c r="C2" s="76"/>
      <c r="D2" s="76"/>
      <c r="E2" s="76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77" t="s">
        <v>29</v>
      </c>
      <c r="B4" s="78" t="s">
        <v>78</v>
      </c>
      <c r="C4" s="78" t="s">
        <v>79</v>
      </c>
      <c r="D4" s="80" t="s">
        <v>30</v>
      </c>
      <c r="E4" s="80"/>
    </row>
    <row r="5" spans="1:9" s="40" customFormat="1" ht="40.5" x14ac:dyDescent="0.25">
      <c r="A5" s="77"/>
      <c r="B5" s="79"/>
      <c r="C5" s="79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44</v>
      </c>
      <c r="B7" s="47">
        <f>10607/1000</f>
        <v>10.606999999999999</v>
      </c>
      <c r="C7" s="48">
        <f>'2'!B5/1000</f>
        <v>9.1489999999999991</v>
      </c>
      <c r="D7" s="49">
        <f>C7/B7*100</f>
        <v>86.254360328085227</v>
      </c>
      <c r="E7" s="50">
        <f>C7-B7</f>
        <v>-1.4580000000000002</v>
      </c>
    </row>
    <row r="8" spans="1:9" s="40" customFormat="1" ht="20.25" x14ac:dyDescent="0.25">
      <c r="A8" s="51" t="s">
        <v>75</v>
      </c>
      <c r="B8" s="47">
        <f>2386/1000</f>
        <v>2.3860000000000001</v>
      </c>
      <c r="C8" s="47">
        <f>'2'!C5/1000</f>
        <v>5.0670000000000002</v>
      </c>
      <c r="D8" s="49">
        <f t="shared" ref="D8:D12" si="0">C8/B8*100</f>
        <v>212.36378876781225</v>
      </c>
      <c r="E8" s="50">
        <f>C8-B8</f>
        <v>2.681</v>
      </c>
      <c r="G8" s="52"/>
    </row>
    <row r="9" spans="1:9" s="40" customFormat="1" ht="64.5" customHeight="1" x14ac:dyDescent="0.25">
      <c r="A9" s="51" t="s">
        <v>47</v>
      </c>
      <c r="B9" s="62">
        <v>61</v>
      </c>
      <c r="C9" s="63">
        <f>'2'!E5</f>
        <v>76</v>
      </c>
      <c r="D9" s="49">
        <f t="shared" si="0"/>
        <v>124.59016393442623</v>
      </c>
      <c r="E9" s="50">
        <f t="shared" ref="E9:E12" si="1">C9-B9</f>
        <v>15</v>
      </c>
      <c r="G9" s="52"/>
    </row>
    <row r="10" spans="1:9" s="40" customFormat="1" ht="27.75" customHeight="1" x14ac:dyDescent="0.25">
      <c r="A10" s="53" t="s">
        <v>81</v>
      </c>
      <c r="B10" s="62">
        <f>935</f>
        <v>935</v>
      </c>
      <c r="C10" s="63">
        <v>912</v>
      </c>
      <c r="D10" s="49">
        <f t="shared" si="0"/>
        <v>97.54010695187165</v>
      </c>
      <c r="E10" s="50">
        <f t="shared" si="1"/>
        <v>-23</v>
      </c>
      <c r="I10" s="52"/>
    </row>
    <row r="11" spans="1:9" s="40" customFormat="1" ht="48" customHeight="1" x14ac:dyDescent="0.25">
      <c r="A11" s="53" t="s">
        <v>76</v>
      </c>
      <c r="B11" s="62">
        <f>1438</f>
        <v>1438</v>
      </c>
      <c r="C11" s="63">
        <f>'2'!G5</f>
        <v>1393</v>
      </c>
      <c r="D11" s="49">
        <f t="shared" si="0"/>
        <v>96.87065368567454</v>
      </c>
      <c r="E11" s="50">
        <f t="shared" si="1"/>
        <v>-45</v>
      </c>
    </row>
    <row r="12" spans="1:9" s="40" customFormat="1" ht="45.75" customHeight="1" x14ac:dyDescent="0.25">
      <c r="A12" s="53" t="s">
        <v>45</v>
      </c>
      <c r="B12" s="48">
        <f>9212/1000</f>
        <v>9.2119999999999997</v>
      </c>
      <c r="C12" s="48">
        <f>'2'!H5/1000</f>
        <v>7.8289999999999997</v>
      </c>
      <c r="D12" s="49">
        <f t="shared" si="0"/>
        <v>84.986973512809385</v>
      </c>
      <c r="E12" s="50">
        <f t="shared" si="1"/>
        <v>-1.383</v>
      </c>
      <c r="F12" s="52"/>
    </row>
    <row r="13" spans="1:9" s="40" customFormat="1" x14ac:dyDescent="0.25">
      <c r="A13" s="81" t="s">
        <v>33</v>
      </c>
      <c r="B13" s="82"/>
      <c r="C13" s="82"/>
      <c r="D13" s="82"/>
      <c r="E13" s="83"/>
      <c r="F13" s="52"/>
    </row>
    <row r="14" spans="1:9" s="40" customFormat="1" x14ac:dyDescent="0.25">
      <c r="A14" s="84"/>
      <c r="B14" s="85"/>
      <c r="C14" s="85"/>
      <c r="D14" s="85"/>
      <c r="E14" s="86"/>
      <c r="F14" s="52"/>
    </row>
    <row r="15" spans="1:9" s="40" customFormat="1" ht="20.25" x14ac:dyDescent="0.25">
      <c r="A15" s="77" t="s">
        <v>29</v>
      </c>
      <c r="B15" s="87">
        <v>43313</v>
      </c>
      <c r="C15" s="87">
        <v>43678</v>
      </c>
      <c r="D15" s="88" t="s">
        <v>30</v>
      </c>
      <c r="E15" s="89"/>
    </row>
    <row r="16" spans="1:9" ht="36.75" customHeight="1" x14ac:dyDescent="0.2">
      <c r="A16" s="77"/>
      <c r="B16" s="77"/>
      <c r="C16" s="77"/>
      <c r="D16" s="41" t="s">
        <v>31</v>
      </c>
      <c r="E16" s="42" t="s">
        <v>34</v>
      </c>
    </row>
    <row r="17" spans="1:5" ht="33" customHeight="1" x14ac:dyDescent="0.2">
      <c r="A17" s="54" t="s">
        <v>44</v>
      </c>
      <c r="B17" s="55">
        <f>4228/1000</f>
        <v>4.2279999999999998</v>
      </c>
      <c r="C17" s="55">
        <f>'2'!I5/1000</f>
        <v>3.6379999999999999</v>
      </c>
      <c r="D17" s="56">
        <f>ROUND(C17/B17*100,1)</f>
        <v>86</v>
      </c>
      <c r="E17" s="57">
        <f>C17-B17</f>
        <v>-0.58999999999999986</v>
      </c>
    </row>
    <row r="18" spans="1:5" ht="32.25" customHeight="1" x14ac:dyDescent="0.2">
      <c r="A18" s="54" t="s">
        <v>35</v>
      </c>
      <c r="B18" s="64" t="s">
        <v>74</v>
      </c>
      <c r="C18" s="64" t="s">
        <v>80</v>
      </c>
      <c r="D18" s="58" t="s">
        <v>53</v>
      </c>
      <c r="E18" s="58" t="s">
        <v>53</v>
      </c>
    </row>
    <row r="19" spans="1:5" ht="24" customHeight="1" x14ac:dyDescent="0.2">
      <c r="A19" s="54" t="s">
        <v>46</v>
      </c>
      <c r="B19" s="55">
        <f>3227/1000</f>
        <v>3.2269999999999999</v>
      </c>
      <c r="C19" s="55">
        <f>'2'!K5/1000</f>
        <v>2.9460000000000002</v>
      </c>
      <c r="D19" s="56">
        <f>ROUND(C19/B19*100,1)</f>
        <v>91.3</v>
      </c>
      <c r="E19" s="56">
        <f>C19-B19</f>
        <v>-0.28099999999999969</v>
      </c>
    </row>
    <row r="20" spans="1:5" x14ac:dyDescent="0.2">
      <c r="B20" s="59"/>
      <c r="C20" s="59"/>
    </row>
    <row r="21" spans="1:5" x14ac:dyDescent="0.2">
      <c r="C21" s="5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view="pageBreakPreview" zoomScale="50" zoomScaleNormal="85" zoomScaleSheetLayoutView="50" workbookViewId="0">
      <selection activeCell="H6" sqref="H6:H33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43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1" t="s">
        <v>38</v>
      </c>
      <c r="B5" s="91">
        <f>SUM(B6:B33)</f>
        <v>9149</v>
      </c>
      <c r="C5" s="91">
        <f t="shared" ref="C5:J5" si="0">SUM(C6:C33)</f>
        <v>5067</v>
      </c>
      <c r="D5" s="91">
        <f t="shared" si="0"/>
        <v>22</v>
      </c>
      <c r="E5" s="91">
        <f t="shared" si="0"/>
        <v>76</v>
      </c>
      <c r="F5" s="91">
        <f t="shared" si="0"/>
        <v>912</v>
      </c>
      <c r="G5" s="91">
        <f t="shared" si="0"/>
        <v>1393</v>
      </c>
      <c r="H5" s="91">
        <f t="shared" si="0"/>
        <v>7829</v>
      </c>
      <c r="I5" s="91">
        <f t="shared" si="0"/>
        <v>3638</v>
      </c>
      <c r="J5" s="91">
        <f t="shared" si="0"/>
        <v>3</v>
      </c>
      <c r="K5" s="91">
        <f>SUM(K6:K33)</f>
        <v>2946</v>
      </c>
    </row>
    <row r="6" spans="1:12" s="72" customFormat="1" ht="20.100000000000001" customHeight="1" x14ac:dyDescent="0.3">
      <c r="A6" s="65" t="s">
        <v>54</v>
      </c>
      <c r="B6" s="69">
        <v>170</v>
      </c>
      <c r="C6" s="70">
        <v>64</v>
      </c>
      <c r="D6" s="70">
        <v>1</v>
      </c>
      <c r="E6" s="69">
        <v>0</v>
      </c>
      <c r="F6" s="69">
        <v>10</v>
      </c>
      <c r="G6" s="70">
        <v>40</v>
      </c>
      <c r="H6" s="70">
        <v>146</v>
      </c>
      <c r="I6" s="70">
        <v>86</v>
      </c>
      <c r="J6" s="70">
        <v>0</v>
      </c>
      <c r="K6" s="70">
        <v>69</v>
      </c>
      <c r="L6" s="73"/>
    </row>
    <row r="7" spans="1:12" s="72" customFormat="1" ht="20.100000000000001" customHeight="1" x14ac:dyDescent="0.3">
      <c r="A7" s="65" t="s">
        <v>49</v>
      </c>
      <c r="B7" s="69">
        <v>247</v>
      </c>
      <c r="C7" s="70">
        <v>118</v>
      </c>
      <c r="D7" s="70">
        <v>0</v>
      </c>
      <c r="E7" s="69">
        <v>2</v>
      </c>
      <c r="F7" s="69">
        <v>18</v>
      </c>
      <c r="G7" s="70">
        <v>119</v>
      </c>
      <c r="H7" s="70">
        <v>236</v>
      </c>
      <c r="I7" s="70">
        <v>115</v>
      </c>
      <c r="J7" s="70">
        <v>0</v>
      </c>
      <c r="K7" s="70">
        <v>100</v>
      </c>
      <c r="L7" s="73"/>
    </row>
    <row r="8" spans="1:12" s="72" customFormat="1" ht="20.100000000000001" customHeight="1" x14ac:dyDescent="0.3">
      <c r="A8" s="65" t="s">
        <v>50</v>
      </c>
      <c r="B8" s="69">
        <v>195</v>
      </c>
      <c r="C8" s="70">
        <v>139</v>
      </c>
      <c r="D8" s="70">
        <v>0</v>
      </c>
      <c r="E8" s="69">
        <v>3</v>
      </c>
      <c r="F8" s="69">
        <v>12</v>
      </c>
      <c r="G8" s="70">
        <v>35</v>
      </c>
      <c r="H8" s="70">
        <v>168</v>
      </c>
      <c r="I8" s="70">
        <v>86</v>
      </c>
      <c r="J8" s="70">
        <v>0</v>
      </c>
      <c r="K8" s="70">
        <v>63</v>
      </c>
      <c r="L8" s="73"/>
    </row>
    <row r="9" spans="1:12" s="72" customFormat="1" ht="20.100000000000001" customHeight="1" x14ac:dyDescent="0.3">
      <c r="A9" s="65" t="s">
        <v>55</v>
      </c>
      <c r="B9" s="69">
        <v>215</v>
      </c>
      <c r="C9" s="70">
        <v>139</v>
      </c>
      <c r="D9" s="70">
        <v>1</v>
      </c>
      <c r="E9" s="69">
        <v>3</v>
      </c>
      <c r="F9" s="69">
        <v>17</v>
      </c>
      <c r="G9" s="70">
        <v>31</v>
      </c>
      <c r="H9" s="70">
        <v>149</v>
      </c>
      <c r="I9" s="70">
        <v>89</v>
      </c>
      <c r="J9" s="70">
        <v>0</v>
      </c>
      <c r="K9" s="70">
        <v>77</v>
      </c>
      <c r="L9" s="73"/>
    </row>
    <row r="10" spans="1:12" s="72" customFormat="1" ht="20.100000000000001" customHeight="1" x14ac:dyDescent="0.3">
      <c r="A10" s="65" t="s">
        <v>56</v>
      </c>
      <c r="B10" s="69">
        <v>323</v>
      </c>
      <c r="C10" s="70">
        <v>168</v>
      </c>
      <c r="D10" s="70">
        <v>1</v>
      </c>
      <c r="E10" s="69">
        <v>1</v>
      </c>
      <c r="F10" s="69">
        <v>47</v>
      </c>
      <c r="G10" s="70">
        <v>75</v>
      </c>
      <c r="H10" s="70">
        <v>244</v>
      </c>
      <c r="I10" s="70">
        <v>104</v>
      </c>
      <c r="J10" s="70">
        <v>0</v>
      </c>
      <c r="K10" s="70">
        <v>91</v>
      </c>
      <c r="L10" s="73"/>
    </row>
    <row r="11" spans="1:12" s="72" customFormat="1" ht="20.100000000000001" customHeight="1" x14ac:dyDescent="0.3">
      <c r="A11" s="65" t="s">
        <v>57</v>
      </c>
      <c r="B11" s="69">
        <v>326</v>
      </c>
      <c r="C11" s="70">
        <v>139</v>
      </c>
      <c r="D11" s="70">
        <v>0</v>
      </c>
      <c r="E11" s="69">
        <v>1</v>
      </c>
      <c r="F11" s="69">
        <v>21</v>
      </c>
      <c r="G11" s="70">
        <v>80</v>
      </c>
      <c r="H11" s="70">
        <v>292</v>
      </c>
      <c r="I11" s="70">
        <v>122</v>
      </c>
      <c r="J11" s="70">
        <v>0</v>
      </c>
      <c r="K11" s="70">
        <v>95</v>
      </c>
      <c r="L11" s="73"/>
    </row>
    <row r="12" spans="1:12" s="72" customFormat="1" ht="20.100000000000001" customHeight="1" x14ac:dyDescent="0.3">
      <c r="A12" s="65" t="s">
        <v>58</v>
      </c>
      <c r="B12" s="69">
        <v>167</v>
      </c>
      <c r="C12" s="70">
        <v>68</v>
      </c>
      <c r="D12" s="70">
        <v>0</v>
      </c>
      <c r="E12" s="69">
        <v>7</v>
      </c>
      <c r="F12" s="69">
        <v>20</v>
      </c>
      <c r="G12" s="70">
        <v>33</v>
      </c>
      <c r="H12" s="70">
        <v>161</v>
      </c>
      <c r="I12" s="70">
        <v>83</v>
      </c>
      <c r="J12" s="70">
        <v>0</v>
      </c>
      <c r="K12" s="70">
        <v>69</v>
      </c>
      <c r="L12" s="73"/>
    </row>
    <row r="13" spans="1:12" s="72" customFormat="1" ht="20.100000000000001" customHeight="1" x14ac:dyDescent="0.3">
      <c r="A13" s="65" t="s">
        <v>59</v>
      </c>
      <c r="B13" s="69">
        <v>106</v>
      </c>
      <c r="C13" s="70">
        <v>72</v>
      </c>
      <c r="D13" s="70">
        <v>0</v>
      </c>
      <c r="E13" s="69">
        <v>0</v>
      </c>
      <c r="F13" s="69">
        <v>3</v>
      </c>
      <c r="G13" s="70">
        <v>17</v>
      </c>
      <c r="H13" s="70">
        <v>99</v>
      </c>
      <c r="I13" s="70">
        <v>58</v>
      </c>
      <c r="J13" s="70">
        <v>1</v>
      </c>
      <c r="K13" s="70">
        <v>44</v>
      </c>
      <c r="L13" s="73"/>
    </row>
    <row r="14" spans="1:12" s="72" customFormat="1" ht="20.100000000000001" customHeight="1" x14ac:dyDescent="0.3">
      <c r="A14" s="65" t="s">
        <v>39</v>
      </c>
      <c r="B14" s="69">
        <v>593</v>
      </c>
      <c r="C14" s="70">
        <v>241</v>
      </c>
      <c r="D14" s="70">
        <v>0</v>
      </c>
      <c r="E14" s="69">
        <v>2</v>
      </c>
      <c r="F14" s="69">
        <v>90</v>
      </c>
      <c r="G14" s="70">
        <v>63</v>
      </c>
      <c r="H14" s="70">
        <v>490</v>
      </c>
      <c r="I14" s="70">
        <v>257</v>
      </c>
      <c r="J14" s="70">
        <v>0</v>
      </c>
      <c r="K14" s="70">
        <v>209</v>
      </c>
      <c r="L14" s="73"/>
    </row>
    <row r="15" spans="1:12" s="72" customFormat="1" ht="20.100000000000001" customHeight="1" x14ac:dyDescent="0.3">
      <c r="A15" s="66" t="s">
        <v>60</v>
      </c>
      <c r="B15" s="70">
        <v>205</v>
      </c>
      <c r="C15" s="70">
        <v>91</v>
      </c>
      <c r="D15" s="70">
        <v>0</v>
      </c>
      <c r="E15" s="70">
        <v>2</v>
      </c>
      <c r="F15" s="70">
        <v>7</v>
      </c>
      <c r="G15" s="70">
        <v>23</v>
      </c>
      <c r="H15" s="70">
        <v>194</v>
      </c>
      <c r="I15" s="70">
        <v>80</v>
      </c>
      <c r="J15" s="70">
        <v>0</v>
      </c>
      <c r="K15" s="70">
        <v>67</v>
      </c>
      <c r="L15" s="73"/>
    </row>
    <row r="16" spans="1:12" s="72" customFormat="1" ht="19.5" customHeight="1" x14ac:dyDescent="0.3">
      <c r="A16" s="65" t="s">
        <v>61</v>
      </c>
      <c r="B16" s="69">
        <v>210</v>
      </c>
      <c r="C16" s="70">
        <v>131</v>
      </c>
      <c r="D16" s="70">
        <v>0</v>
      </c>
      <c r="E16" s="69">
        <v>1</v>
      </c>
      <c r="F16" s="69">
        <v>5</v>
      </c>
      <c r="G16" s="70">
        <v>59</v>
      </c>
      <c r="H16" s="70">
        <v>184</v>
      </c>
      <c r="I16" s="70">
        <v>81</v>
      </c>
      <c r="J16" s="70">
        <v>0</v>
      </c>
      <c r="K16" s="70">
        <v>62</v>
      </c>
      <c r="L16" s="73"/>
    </row>
    <row r="17" spans="1:12" s="72" customFormat="1" ht="20.100000000000001" customHeight="1" x14ac:dyDescent="0.3">
      <c r="A17" s="65" t="s">
        <v>62</v>
      </c>
      <c r="B17" s="69">
        <v>297</v>
      </c>
      <c r="C17" s="70">
        <v>401</v>
      </c>
      <c r="D17" s="70">
        <v>1</v>
      </c>
      <c r="E17" s="69">
        <v>2</v>
      </c>
      <c r="F17" s="69">
        <v>26</v>
      </c>
      <c r="G17" s="70">
        <v>36</v>
      </c>
      <c r="H17" s="70">
        <v>288</v>
      </c>
      <c r="I17" s="70">
        <v>110</v>
      </c>
      <c r="J17" s="70">
        <v>1</v>
      </c>
      <c r="K17" s="70">
        <v>86</v>
      </c>
      <c r="L17" s="73"/>
    </row>
    <row r="18" spans="1:12" s="72" customFormat="1" ht="20.100000000000001" customHeight="1" x14ac:dyDescent="0.3">
      <c r="A18" s="65" t="s">
        <v>63</v>
      </c>
      <c r="B18" s="69">
        <v>151</v>
      </c>
      <c r="C18" s="70">
        <v>116</v>
      </c>
      <c r="D18" s="70">
        <v>1</v>
      </c>
      <c r="E18" s="69">
        <v>2</v>
      </c>
      <c r="F18" s="69">
        <v>19</v>
      </c>
      <c r="G18" s="70">
        <v>46</v>
      </c>
      <c r="H18" s="70">
        <v>146</v>
      </c>
      <c r="I18" s="70">
        <v>66</v>
      </c>
      <c r="J18" s="70">
        <v>0</v>
      </c>
      <c r="K18" s="70">
        <v>56</v>
      </c>
      <c r="L18" s="73"/>
    </row>
    <row r="19" spans="1:12" s="72" customFormat="1" ht="20.100000000000001" customHeight="1" x14ac:dyDescent="0.3">
      <c r="A19" s="65" t="s">
        <v>64</v>
      </c>
      <c r="B19" s="69">
        <v>159</v>
      </c>
      <c r="C19" s="70">
        <v>130</v>
      </c>
      <c r="D19" s="70">
        <v>0</v>
      </c>
      <c r="E19" s="69">
        <v>1</v>
      </c>
      <c r="F19" s="69">
        <v>25</v>
      </c>
      <c r="G19" s="70">
        <v>20</v>
      </c>
      <c r="H19" s="70">
        <v>145</v>
      </c>
      <c r="I19" s="70">
        <v>56</v>
      </c>
      <c r="J19" s="70">
        <v>0</v>
      </c>
      <c r="K19" s="70">
        <v>48</v>
      </c>
      <c r="L19" s="73"/>
    </row>
    <row r="20" spans="1:12" s="72" customFormat="1" ht="20.100000000000001" customHeight="1" x14ac:dyDescent="0.3">
      <c r="A20" s="65" t="s">
        <v>65</v>
      </c>
      <c r="B20" s="69">
        <v>316</v>
      </c>
      <c r="C20" s="70">
        <v>113</v>
      </c>
      <c r="D20" s="70">
        <v>0</v>
      </c>
      <c r="E20" s="69">
        <v>6</v>
      </c>
      <c r="F20" s="69">
        <v>26</v>
      </c>
      <c r="G20" s="70">
        <v>37</v>
      </c>
      <c r="H20" s="70">
        <v>243</v>
      </c>
      <c r="I20" s="70">
        <v>112</v>
      </c>
      <c r="J20" s="70">
        <v>0</v>
      </c>
      <c r="K20" s="70">
        <v>94</v>
      </c>
      <c r="L20" s="73"/>
    </row>
    <row r="21" spans="1:12" s="72" customFormat="1" ht="20.100000000000001" customHeight="1" x14ac:dyDescent="0.3">
      <c r="A21" s="65" t="s">
        <v>66</v>
      </c>
      <c r="B21" s="69">
        <v>196</v>
      </c>
      <c r="C21" s="70">
        <v>102</v>
      </c>
      <c r="D21" s="70">
        <v>0</v>
      </c>
      <c r="E21" s="69">
        <v>7</v>
      </c>
      <c r="F21" s="69">
        <v>32</v>
      </c>
      <c r="G21" s="70">
        <v>73</v>
      </c>
      <c r="H21" s="70">
        <v>176</v>
      </c>
      <c r="I21" s="70">
        <v>49</v>
      </c>
      <c r="J21" s="70">
        <v>1</v>
      </c>
      <c r="K21" s="70">
        <v>34</v>
      </c>
      <c r="L21" s="73"/>
    </row>
    <row r="22" spans="1:12" s="72" customFormat="1" ht="20.100000000000001" customHeight="1" x14ac:dyDescent="0.3">
      <c r="A22" s="65" t="s">
        <v>67</v>
      </c>
      <c r="B22" s="69">
        <v>339</v>
      </c>
      <c r="C22" s="70">
        <v>164</v>
      </c>
      <c r="D22" s="70">
        <v>0</v>
      </c>
      <c r="E22" s="69">
        <v>3</v>
      </c>
      <c r="F22" s="69">
        <v>57</v>
      </c>
      <c r="G22" s="70">
        <v>78</v>
      </c>
      <c r="H22" s="70">
        <v>292</v>
      </c>
      <c r="I22" s="70">
        <v>125</v>
      </c>
      <c r="J22" s="70">
        <v>0</v>
      </c>
      <c r="K22" s="70">
        <v>106</v>
      </c>
      <c r="L22" s="73"/>
    </row>
    <row r="23" spans="1:12" s="72" customFormat="1" ht="20.100000000000001" customHeight="1" x14ac:dyDescent="0.3">
      <c r="A23" s="65" t="s">
        <v>51</v>
      </c>
      <c r="B23" s="69">
        <v>240</v>
      </c>
      <c r="C23" s="70">
        <v>94</v>
      </c>
      <c r="D23" s="70">
        <v>1</v>
      </c>
      <c r="E23" s="69">
        <v>0</v>
      </c>
      <c r="F23" s="69">
        <v>10</v>
      </c>
      <c r="G23" s="70">
        <v>21</v>
      </c>
      <c r="H23" s="70">
        <v>212</v>
      </c>
      <c r="I23" s="70">
        <v>93</v>
      </c>
      <c r="J23" s="70">
        <v>0</v>
      </c>
      <c r="K23" s="70">
        <v>82</v>
      </c>
      <c r="L23" s="73"/>
    </row>
    <row r="24" spans="1:12" s="72" customFormat="1" ht="20.100000000000001" customHeight="1" x14ac:dyDescent="0.3">
      <c r="A24" s="65" t="s">
        <v>40</v>
      </c>
      <c r="B24" s="69">
        <v>1583</v>
      </c>
      <c r="C24" s="70">
        <v>762</v>
      </c>
      <c r="D24" s="70">
        <v>8</v>
      </c>
      <c r="E24" s="69">
        <v>13</v>
      </c>
      <c r="F24" s="69">
        <v>195</v>
      </c>
      <c r="G24" s="70">
        <v>83</v>
      </c>
      <c r="H24" s="70">
        <v>1220</v>
      </c>
      <c r="I24" s="70">
        <v>673</v>
      </c>
      <c r="J24" s="70">
        <v>0</v>
      </c>
      <c r="K24" s="70">
        <v>534</v>
      </c>
      <c r="L24" s="73"/>
    </row>
    <row r="25" spans="1:12" s="72" customFormat="1" ht="31.5" customHeight="1" x14ac:dyDescent="0.3">
      <c r="A25" s="66" t="s">
        <v>68</v>
      </c>
      <c r="B25" s="70">
        <v>356</v>
      </c>
      <c r="C25" s="70">
        <v>103</v>
      </c>
      <c r="D25" s="70">
        <v>0</v>
      </c>
      <c r="E25" s="70">
        <v>0</v>
      </c>
      <c r="F25" s="70">
        <v>23</v>
      </c>
      <c r="G25" s="70">
        <v>9</v>
      </c>
      <c r="H25" s="70">
        <v>314</v>
      </c>
      <c r="I25" s="70">
        <v>139</v>
      </c>
      <c r="J25" s="70">
        <v>0</v>
      </c>
      <c r="K25" s="70">
        <v>113</v>
      </c>
      <c r="L25" s="73"/>
    </row>
    <row r="26" spans="1:12" s="72" customFormat="1" ht="20.100000000000001" customHeight="1" x14ac:dyDescent="0.3">
      <c r="A26" s="65" t="s">
        <v>41</v>
      </c>
      <c r="B26" s="69">
        <v>473</v>
      </c>
      <c r="C26" s="70">
        <v>405</v>
      </c>
      <c r="D26" s="70">
        <v>1</v>
      </c>
      <c r="E26" s="69">
        <v>4</v>
      </c>
      <c r="F26" s="69">
        <v>28</v>
      </c>
      <c r="G26" s="70">
        <v>58</v>
      </c>
      <c r="H26" s="70">
        <v>419</v>
      </c>
      <c r="I26" s="70">
        <v>187</v>
      </c>
      <c r="J26" s="70">
        <v>0</v>
      </c>
      <c r="K26" s="70">
        <v>153</v>
      </c>
      <c r="L26" s="73"/>
    </row>
    <row r="27" spans="1:12" s="72" customFormat="1" ht="20.100000000000001" customHeight="1" x14ac:dyDescent="0.3">
      <c r="A27" s="65" t="s">
        <v>69</v>
      </c>
      <c r="B27" s="69">
        <v>451</v>
      </c>
      <c r="C27" s="70">
        <v>211</v>
      </c>
      <c r="D27" s="70">
        <v>1</v>
      </c>
      <c r="E27" s="69">
        <v>3</v>
      </c>
      <c r="F27" s="69">
        <v>47</v>
      </c>
      <c r="G27" s="70">
        <v>30</v>
      </c>
      <c r="H27" s="70">
        <v>406</v>
      </c>
      <c r="I27" s="70">
        <v>157</v>
      </c>
      <c r="J27" s="70">
        <v>0</v>
      </c>
      <c r="K27" s="70">
        <v>127</v>
      </c>
      <c r="L27" s="73"/>
    </row>
    <row r="28" spans="1:12" s="72" customFormat="1" ht="20.100000000000001" customHeight="1" x14ac:dyDescent="0.3">
      <c r="A28" s="67" t="s">
        <v>42</v>
      </c>
      <c r="B28" s="69">
        <v>434</v>
      </c>
      <c r="C28" s="70">
        <v>273</v>
      </c>
      <c r="D28" s="70">
        <v>4</v>
      </c>
      <c r="E28" s="69">
        <v>2</v>
      </c>
      <c r="F28" s="69">
        <v>64</v>
      </c>
      <c r="G28" s="70">
        <v>43</v>
      </c>
      <c r="H28" s="70">
        <v>316</v>
      </c>
      <c r="I28" s="70">
        <v>158</v>
      </c>
      <c r="J28" s="70">
        <v>0</v>
      </c>
      <c r="K28" s="70">
        <v>128</v>
      </c>
      <c r="L28" s="73"/>
    </row>
    <row r="29" spans="1:12" s="72" customFormat="1" ht="20.100000000000001" customHeight="1" x14ac:dyDescent="0.3">
      <c r="A29" s="68" t="s">
        <v>70</v>
      </c>
      <c r="B29" s="69">
        <v>319</v>
      </c>
      <c r="C29" s="70">
        <v>217</v>
      </c>
      <c r="D29" s="70">
        <v>0</v>
      </c>
      <c r="E29" s="69">
        <v>2</v>
      </c>
      <c r="F29" s="69">
        <v>31</v>
      </c>
      <c r="G29" s="70">
        <v>35</v>
      </c>
      <c r="H29" s="70">
        <v>312</v>
      </c>
      <c r="I29" s="70">
        <v>90</v>
      </c>
      <c r="J29" s="70">
        <v>0</v>
      </c>
      <c r="K29" s="70">
        <v>71</v>
      </c>
      <c r="L29" s="73"/>
    </row>
    <row r="30" spans="1:12" s="72" customFormat="1" ht="33" customHeight="1" x14ac:dyDescent="0.3">
      <c r="A30" s="68" t="s">
        <v>71</v>
      </c>
      <c r="B30" s="69">
        <v>448</v>
      </c>
      <c r="C30" s="70">
        <v>250</v>
      </c>
      <c r="D30" s="70">
        <v>0</v>
      </c>
      <c r="E30" s="69">
        <v>3</v>
      </c>
      <c r="F30" s="69">
        <v>22</v>
      </c>
      <c r="G30" s="70">
        <v>77</v>
      </c>
      <c r="H30" s="70">
        <v>419</v>
      </c>
      <c r="I30" s="70">
        <v>177</v>
      </c>
      <c r="J30" s="70">
        <v>0</v>
      </c>
      <c r="K30" s="70">
        <v>138</v>
      </c>
      <c r="L30" s="73"/>
    </row>
    <row r="31" spans="1:12" s="72" customFormat="1" ht="20.100000000000001" customHeight="1" x14ac:dyDescent="0.3">
      <c r="A31" s="74" t="s">
        <v>72</v>
      </c>
      <c r="B31" s="71">
        <v>359</v>
      </c>
      <c r="C31" s="71">
        <v>180</v>
      </c>
      <c r="D31" s="71">
        <v>0</v>
      </c>
      <c r="E31" s="71">
        <v>2</v>
      </c>
      <c r="F31" s="71">
        <v>40</v>
      </c>
      <c r="G31" s="71">
        <v>72</v>
      </c>
      <c r="H31" s="71">
        <v>323</v>
      </c>
      <c r="I31" s="71">
        <v>165</v>
      </c>
      <c r="J31" s="70">
        <v>0</v>
      </c>
      <c r="K31" s="71">
        <v>138</v>
      </c>
    </row>
    <row r="32" spans="1:12" s="72" customFormat="1" ht="20.100000000000001" customHeight="1" x14ac:dyDescent="0.3">
      <c r="A32" s="74" t="s">
        <v>52</v>
      </c>
      <c r="B32" s="71">
        <v>104</v>
      </c>
      <c r="C32" s="71">
        <v>74</v>
      </c>
      <c r="D32" s="71">
        <v>1</v>
      </c>
      <c r="E32" s="71">
        <v>0</v>
      </c>
      <c r="F32" s="71">
        <v>8</v>
      </c>
      <c r="G32" s="71">
        <v>46</v>
      </c>
      <c r="H32" s="71">
        <v>82</v>
      </c>
      <c r="I32" s="71">
        <v>42</v>
      </c>
      <c r="J32" s="70">
        <v>0</v>
      </c>
      <c r="K32" s="71">
        <v>35</v>
      </c>
    </row>
    <row r="33" spans="1:11" s="72" customFormat="1" ht="20.100000000000001" customHeight="1" x14ac:dyDescent="0.3">
      <c r="A33" s="74" t="s">
        <v>73</v>
      </c>
      <c r="B33" s="71">
        <v>167</v>
      </c>
      <c r="C33" s="71">
        <v>102</v>
      </c>
      <c r="D33" s="71">
        <v>1</v>
      </c>
      <c r="E33" s="71">
        <v>4</v>
      </c>
      <c r="F33" s="71">
        <v>9</v>
      </c>
      <c r="G33" s="71">
        <v>54</v>
      </c>
      <c r="H33" s="71">
        <v>153</v>
      </c>
      <c r="I33" s="71">
        <v>78</v>
      </c>
      <c r="J33" s="70">
        <v>0</v>
      </c>
      <c r="K33" s="71">
        <v>57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2019-08-19T13:17:28Z</dcterms:modified>
</cp:coreProperties>
</file>