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5"/>
  </bookViews>
  <sheets>
    <sheet name="1" sheetId="1" r:id="rId1"/>
    <sheet name="2" sheetId="2" r:id="rId2"/>
    <sheet name="3 " sheetId="3" r:id="rId3"/>
    <sheet name="4" sheetId="4" r:id="rId4"/>
    <sheet name="5" sheetId="5" r:id="rId5"/>
    <sheet name="7" sheetId="6" r:id="rId6"/>
    <sheet name="6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5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5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6" hidden="1">'6'!#REF!</definedName>
    <definedName name="ACwvu.форма7." localSheetId="5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6">'[1]Sheet1 (3)'!#REF!</definedName>
    <definedName name="date.e" localSheetId="5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6">#REF!</definedName>
    <definedName name="date_b" localSheetId="5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6">'[1]Sheet1 (2)'!#REF!</definedName>
    <definedName name="date_e" localSheetId="5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6">'[2]Sheet3'!$A$3</definedName>
    <definedName name="hjj" localSheetId="5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6">#REF!</definedName>
    <definedName name="hl_0" localSheetId="5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6">#REF!</definedName>
    <definedName name="hn_0" localSheetId="5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6">'[1]Sheet1 (2)'!#REF!</definedName>
    <definedName name="lcz" localSheetId="5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6">#REF!</definedName>
    <definedName name="name_cz" localSheetId="5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6">#REF!</definedName>
    <definedName name="name_period" localSheetId="5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6">#REF!</definedName>
    <definedName name="pyear" localSheetId="5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6" hidden="1">'6'!#REF!</definedName>
    <definedName name="Swvu.форма7." localSheetId="5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6">'6'!$A:$A</definedName>
    <definedName name="_xlnm.Print_Titles" localSheetId="5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'!$A$1:$G$57</definedName>
    <definedName name="_xlnm.Print_Area" localSheetId="3">'4'!$A$1:$C$24</definedName>
    <definedName name="_xlnm.Print_Area" localSheetId="6">'6'!$A$1:$G$27</definedName>
    <definedName name="_xlnm.Print_Area" localSheetId="5">'7'!$A$1:$G$15</definedName>
    <definedName name="_xlnm.Print_Area" localSheetId="7">'8'!$A$1:$D$14</definedName>
    <definedName name="_xlnm.Print_Area" localSheetId="8">'9'!$A$1:$D$28</definedName>
    <definedName name="олд" localSheetId="0">'[5]Sheet1 (3)'!#REF!</definedName>
    <definedName name="олд" localSheetId="1">'[5]Sheet1 (3)'!#REF!</definedName>
    <definedName name="олд" localSheetId="6">'[5]Sheet1 (3)'!#REF!</definedName>
    <definedName name="олд" localSheetId="5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6">'[6]Sheet3'!$A$2</definedName>
    <definedName name="ц" localSheetId="5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<sst xmlns="http://schemas.openxmlformats.org/spreadsheetml/2006/main" count="286" uniqueCount="162">
  <si>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</si>
  <si>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</si>
  <si>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</si>
  <si>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</si>
  <si>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</si>
  <si>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</si>
  <si>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</si>
  <si>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</si>
  <si>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</si>
  <si>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</si>
  <si>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</si>
  <si>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</si>
  <si>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</si>
  <si>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</si>
  <si>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</si>
  <si>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</si>
  <si>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</si>
  <si>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</si>
  <si>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</si>
  <si>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</si>
  <si>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</si>
  <si>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</si>
  <si>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</si>
  <si>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</si>
  <si>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</si>
  <si>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</si>
  <si>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</si>
  <si>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</si>
  <si>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</si>
  <si>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</si>
  <si>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</si>
  <si>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</si>
  <si>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</si>
  <si>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</si>
  <si>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</si>
  <si>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</si>
  <si>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</si>
  <si>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</si>
  <si>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</si>
  <si>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</si>
  <si>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</si>
  <si>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</si>
  <si>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</si>
  <si>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</si>
  <si>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</si>
  <si>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</si>
  <si>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</si>
  <si>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птахівник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</si>
  <si>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</si>
  <si>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</si>
  <si>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оператор з ветеринарного оброблення тварин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</si>
  <si>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</si>
  <si>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</si>
  <si>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</si>
  <si>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поліцейський (за спеціалізаціями)</t>
  </si>
  <si>
    <t xml:space="preserve"> 2017 р.</t>
  </si>
  <si>
    <t>2018 р.</t>
  </si>
  <si>
    <t xml:space="preserve"> 2018 р.</t>
  </si>
  <si>
    <t>2017 р.</t>
  </si>
  <si>
    <t>(ТОП-50)</t>
  </si>
  <si>
    <t>монтажник</t>
  </si>
  <si>
    <t>укладальник-пакувальник</t>
  </si>
  <si>
    <t>слюсар-ремонтник</t>
  </si>
  <si>
    <t>прибиральник службових приміщень</t>
  </si>
  <si>
    <t>комірник</t>
  </si>
  <si>
    <t>оператор технологічних установок</t>
  </si>
  <si>
    <t>тракторист</t>
  </si>
  <si>
    <t>головний бухгалтер</t>
  </si>
  <si>
    <t>інженер</t>
  </si>
  <si>
    <t>Найпростіші професії та особи без професій</t>
  </si>
  <si>
    <t>(ТОП - 20)</t>
  </si>
  <si>
    <t>виконавець робіт</t>
  </si>
  <si>
    <t>майстер</t>
  </si>
  <si>
    <t>головний інженер</t>
  </si>
  <si>
    <t>лицювальник-плиточник</t>
  </si>
  <si>
    <t>електрозварник ручного зварювання</t>
  </si>
  <si>
    <t>стропальник</t>
  </si>
  <si>
    <t>овочівник</t>
  </si>
  <si>
    <t>квітникар</t>
  </si>
  <si>
    <t>машиніст крана автомобільного</t>
  </si>
  <si>
    <t>підсобний робітник</t>
  </si>
  <si>
    <t>оператор верстатів з програмним керуванням</t>
  </si>
  <si>
    <t>лікар з медицини невідкладних станів</t>
  </si>
  <si>
    <t>машиніст екскаватора</t>
  </si>
  <si>
    <t>лікар ветеринарної медицини</t>
  </si>
  <si>
    <t>інженер-будівельник</t>
  </si>
  <si>
    <t>інженер-проектувальник (цивільне будівництво)</t>
  </si>
  <si>
    <t>електрик цеху</t>
  </si>
  <si>
    <t>електрик дільниці</t>
  </si>
  <si>
    <t>електромеханік</t>
  </si>
  <si>
    <t>експедитор</t>
  </si>
  <si>
    <t>обліковець</t>
  </si>
  <si>
    <t>касир-операціоніст</t>
  </si>
  <si>
    <t>пожежний-рятувальник</t>
  </si>
  <si>
    <t>комплектувальник товарів</t>
  </si>
  <si>
    <t>контролер енергонагляду</t>
  </si>
  <si>
    <t>приймальник товарів</t>
  </si>
  <si>
    <t>Кількість вакансій, зареєстрованих в Київcькому  обласному центрі зайнятості</t>
  </si>
  <si>
    <t>Кількість вакансій, зареєстрованих в Київському обласному центрі зайнятості</t>
  </si>
  <si>
    <t>січень-вересень</t>
  </si>
  <si>
    <t>станом на 1 жовтня</t>
  </si>
  <si>
    <t>станом на 1 жотня</t>
  </si>
  <si>
    <t xml:space="preserve">Професії, по яких кількість  вакансій є найбільшою                                 у січні-вересні 2018 року </t>
  </si>
  <si>
    <t>Станом на 01.10.2018 року</t>
  </si>
  <si>
    <t>продавець продовольчих товарів</t>
  </si>
  <si>
    <t xml:space="preserve"> бухгалтер</t>
  </si>
  <si>
    <t xml:space="preserve"> тракторист</t>
  </si>
  <si>
    <t xml:space="preserve"> охоронник</t>
  </si>
  <si>
    <t xml:space="preserve"> кухар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</si>
  <si>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</si>
  <si>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</si>
  <si>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</si>
  <si>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</si>
  <si>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продавець непродовольчих товарів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</si>
  <si>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</si>
  <si>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</si>
  <si>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</si>
  <si>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прибиральник виробничих приміщень</t>
  </si>
  <si>
    <t xml:space="preserve"> менеджер (управитель) із збуту</t>
  </si>
  <si>
    <t xml:space="preserve"> фахівець</t>
  </si>
  <si>
    <t xml:space="preserve"> сторож</t>
  </si>
  <si>
    <t xml:space="preserve"> касир торговельного залу</t>
  </si>
  <si>
    <t xml:space="preserve"> сестра медична</t>
  </si>
  <si>
    <t xml:space="preserve"> спеціаліст державної служби</t>
  </si>
  <si>
    <t xml:space="preserve"> оператор котельні</t>
  </si>
  <si>
    <t xml:space="preserve"> слюсар-сантехнік</t>
  </si>
  <si>
    <t xml:space="preserve"> водій навантажувача</t>
  </si>
  <si>
    <t xml:space="preserve"> птахівник</t>
  </si>
  <si>
    <t xml:space="preserve"> офіціант</t>
  </si>
  <si>
    <t xml:space="preserve"> кухонний робітник</t>
  </si>
  <si>
    <t xml:space="preserve"> помічник вихователя</t>
  </si>
  <si>
    <t xml:space="preserve"> інженер</t>
  </si>
  <si>
    <t xml:space="preserve"> головний бухгалтер</t>
  </si>
  <si>
    <t xml:space="preserve"> верстатник деревообробних верстатів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</si>
  <si>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</si>
  <si>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</si>
  <si>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пекар</t>
  </si>
  <si>
    <t xml:space="preserve"> адміністратор</t>
  </si>
  <si>
    <t xml:space="preserve"> економіст</t>
  </si>
  <si>
    <t xml:space="preserve"> мийник посуду</t>
  </si>
  <si>
    <t xml:space="preserve"> оператор заправних станцій</t>
  </si>
  <si>
    <t xml:space="preserve"> вчитель загальноосвітнього навчального закладу</t>
  </si>
  <si>
    <t xml:space="preserve"> маляр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</si>
  <si>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</si>
  <si>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</si>
  <si>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слюсар з ремонту колісних транспортних засобів</t>
  </si>
  <si>
    <t xml:space="preserve"> листоноша (поштар)</t>
  </si>
  <si>
    <t>Кількість вакансій та чисельність безробітних за професіними групами                                   станом на 1 жовтня 2018 року</t>
  </si>
  <si>
    <t>Кількість вакансій та чисельність безробітних                                                  станом на 1 жовтня 2018 року</t>
  </si>
  <si>
    <t>начальник виробництва</t>
  </si>
  <si>
    <t>технолог</t>
  </si>
  <si>
    <t>касир (в банку)</t>
  </si>
  <si>
    <t>садівник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</si>
  <si>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01.10.2018 року</t>
  </si>
  <si>
    <t>Професії, по яких середній розмір запропонованої  заробітної  плати є найбільшим, станом на 01.10.2018 року</t>
  </si>
  <si>
    <t>дорожній робітник.</t>
  </si>
  <si>
    <t>оператор технічних засобів контролю на безпеку</t>
  </si>
  <si>
    <t>оператор з уведення даних в ЕОМ (ОМ)</t>
  </si>
  <si>
    <t>поліцейський (інспектор) патрульної служби</t>
  </si>
  <si>
    <t>працівник закладу ресторанного господарства</t>
  </si>
  <si>
    <t>маляр</t>
  </si>
  <si>
    <t>електрогазозварник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</si>
</sst>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0"/>
    <numFmt numFmtId="175" formatCode="dd\.mm\.yyyy"/>
    <numFmt numFmtId="176" formatCode="_(* #,##0.00_);_(* \(#,##0.00\);_(* &quot;-&quot;??_);_(@_)"/>
    <numFmt numFmtId="177" formatCode="0.000"/>
    <numFmt numFmtId="178" formatCode="#,##0;[Red]#,##0"/>
    <numFmt numFmtId="179" formatCode="#,##0.000"/>
    <numFmt numFmtId="180" formatCode="#,##0.0000"/>
    <numFmt numFmtId="181" formatCode="#,##0.00000"/>
    <numFmt numFmtId="182" formatCode="#,##0.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1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2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3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7" fillId="0" borderId="0" xfId="501">
      <alignment/>
      <protection/>
    </xf>
    <xf numFmtId="0" fontId="9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8" fillId="0" borderId="0" xfId="522" applyFont="1" applyFill="1" applyAlignment="1">
      <alignment wrapText="1"/>
      <protection/>
    </xf>
    <xf numFmtId="173" fontId="8" fillId="0" borderId="0" xfId="522" applyNumberFormat="1" applyFont="1" applyFill="1">
      <alignment/>
      <protection/>
    </xf>
    <xf numFmtId="173" fontId="9" fillId="0" borderId="3" xfId="522" applyNumberFormat="1" applyFont="1" applyFill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8" fillId="5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8" fillId="0" borderId="0" xfId="522" applyNumberFormat="1" applyFont="1" applyFill="1" applyAlignment="1">
      <alignment horizontal="center" vertical="center"/>
      <protection/>
    </xf>
    <xf numFmtId="1" fontId="8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1" fontId="8" fillId="51" borderId="0" xfId="522" applyNumberFormat="1" applyFont="1" applyFill="1" applyAlignment="1">
      <alignment horizontal="center" vertical="center"/>
      <protection/>
    </xf>
    <xf numFmtId="0" fontId="8" fillId="0" borderId="0" xfId="522" applyFont="1" applyFill="1" applyAlignment="1">
      <alignment vertical="center"/>
      <protection/>
    </xf>
    <xf numFmtId="0" fontId="8" fillId="0" borderId="0" xfId="522" applyFont="1" applyFill="1" applyAlignment="1">
      <alignment horizontal="center"/>
      <protection/>
    </xf>
    <xf numFmtId="3" fontId="44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8" fillId="0" borderId="0" xfId="522" applyNumberFormat="1" applyFont="1" applyFill="1">
      <alignment/>
      <protection/>
    </xf>
    <xf numFmtId="3" fontId="9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46" fillId="0" borderId="0" xfId="522" applyNumberFormat="1" applyFont="1" applyFill="1" applyAlignment="1">
      <alignment vertical="center"/>
      <protection/>
    </xf>
    <xf numFmtId="0" fontId="56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52" fillId="0" borderId="0" xfId="522" applyFont="1" applyFill="1">
      <alignment/>
      <protection/>
    </xf>
    <xf numFmtId="3" fontId="9" fillId="50" borderId="3" xfId="449" applyNumberFormat="1" applyFont="1" applyFill="1" applyBorder="1" applyAlignment="1">
      <alignment horizontal="center" vertical="center" wrapText="1"/>
      <protection/>
    </xf>
    <xf numFmtId="3" fontId="52" fillId="0" borderId="0" xfId="522" applyNumberFormat="1" applyFont="1" applyFill="1" applyAlignment="1">
      <alignment vertical="center"/>
      <protection/>
    </xf>
    <xf numFmtId="173" fontId="52" fillId="0" borderId="0" xfId="522" applyNumberFormat="1" applyFont="1" applyFill="1">
      <alignment/>
      <protection/>
    </xf>
    <xf numFmtId="173" fontId="44" fillId="0" borderId="3" xfId="522" applyNumberFormat="1" applyFont="1" applyFill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3" fontId="9" fillId="0" borderId="3" xfId="522" applyNumberFormat="1" applyFont="1" applyFill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8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0" fontId="2" fillId="0" borderId="0" xfId="501" applyFont="1">
      <alignment/>
      <protection/>
    </xf>
    <xf numFmtId="0" fontId="2" fillId="0" borderId="22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0" fontId="10" fillId="0" borderId="0" xfId="501" applyFont="1">
      <alignment/>
      <protection/>
    </xf>
    <xf numFmtId="0" fontId="54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2" fontId="10" fillId="50" borderId="3" xfId="501" applyNumberFormat="1" applyFont="1" applyFill="1" applyBorder="1" applyAlignment="1">
      <alignment horizontal="left" vertical="center" wrapText="1"/>
      <protection/>
    </xf>
    <xf numFmtId="2" fontId="2" fillId="0" borderId="0" xfId="501" applyNumberFormat="1" applyFont="1" applyAlignment="1">
      <alignment wrapText="1"/>
      <protection/>
    </xf>
    <xf numFmtId="0" fontId="10" fillId="50" borderId="3" xfId="501" applyFont="1" applyFill="1" applyBorder="1" applyAlignment="1">
      <alignment horizontal="left" vertical="center" wrapText="1"/>
      <protection/>
    </xf>
    <xf numFmtId="0" fontId="10" fillId="0" borderId="3" xfId="501" applyFont="1" applyBorder="1" applyAlignment="1">
      <alignment horizontal="left" vertical="center" wrapText="1"/>
      <protection/>
    </xf>
    <xf numFmtId="0" fontId="10" fillId="0" borderId="3" xfId="501" applyFont="1" applyBorder="1" applyAlignment="1">
      <alignment horizontal="left" wrapText="1"/>
      <protection/>
    </xf>
    <xf numFmtId="0" fontId="10" fillId="50" borderId="3" xfId="501" applyFont="1" applyFill="1" applyBorder="1" applyAlignment="1">
      <alignment horizontal="left" wrapText="1"/>
      <protection/>
    </xf>
    <xf numFmtId="0" fontId="2" fillId="0" borderId="0" xfId="501" applyFont="1" applyAlignment="1">
      <alignment/>
      <protection/>
    </xf>
    <xf numFmtId="3" fontId="61" fillId="0" borderId="22" xfId="501" applyNumberFormat="1" applyFont="1" applyBorder="1" applyAlignment="1">
      <alignment horizontal="center" vertical="center" wrapText="1"/>
      <protection/>
    </xf>
    <xf numFmtId="0" fontId="43" fillId="52" borderId="23" xfId="501" applyFont="1" applyFill="1" applyBorder="1" applyAlignment="1">
      <alignment vertical="center" wrapText="1"/>
      <protection/>
    </xf>
    <xf numFmtId="3" fontId="43" fillId="52" borderId="23" xfId="501" applyNumberFormat="1" applyFont="1" applyFill="1" applyBorder="1" applyAlignment="1">
      <alignment horizontal="center" vertical="center" wrapText="1"/>
      <protection/>
    </xf>
    <xf numFmtId="3" fontId="5" fillId="0" borderId="3" xfId="501" applyNumberFormat="1" applyFont="1" applyBorder="1" applyAlignment="1">
      <alignment horizontal="center" vertical="center" wrapText="1"/>
      <protection/>
    </xf>
    <xf numFmtId="3" fontId="5" fillId="50" borderId="3" xfId="501" applyNumberFormat="1" applyFont="1" applyFill="1" applyBorder="1" applyAlignment="1">
      <alignment horizontal="center" vertical="center" wrapText="1"/>
      <protection/>
    </xf>
    <xf numFmtId="0" fontId="43" fillId="52" borderId="24" xfId="501" applyFont="1" applyFill="1" applyBorder="1" applyAlignment="1">
      <alignment vertical="center" wrapText="1"/>
      <protection/>
    </xf>
    <xf numFmtId="3" fontId="43" fillId="52" borderId="24" xfId="501" applyNumberFormat="1" applyFont="1" applyFill="1" applyBorder="1" applyAlignment="1">
      <alignment horizontal="center" vertical="center" wrapText="1"/>
      <protection/>
    </xf>
    <xf numFmtId="3" fontId="61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" fontId="10" fillId="0" borderId="3" xfId="501" applyNumberFormat="1" applyFont="1" applyBorder="1" applyAlignment="1">
      <alignment horizontal="left" vertical="center" wrapText="1"/>
      <protection/>
    </xf>
    <xf numFmtId="3" fontId="10" fillId="0" borderId="0" xfId="501" applyNumberFormat="1" applyFont="1" applyAlignment="1">
      <alignment horizontal="center"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3" fontId="10" fillId="50" borderId="3" xfId="501" applyNumberFormat="1" applyFont="1" applyFill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/>
      <protection/>
    </xf>
    <xf numFmtId="1" fontId="9" fillId="0" borderId="3" xfId="449" applyNumberFormat="1" applyFont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73" fontId="44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173" fontId="9" fillId="0" borderId="3" xfId="522" applyNumberFormat="1" applyFont="1" applyFill="1" applyBorder="1" applyAlignment="1">
      <alignment horizontal="center" vertical="center"/>
      <protection/>
    </xf>
    <xf numFmtId="0" fontId="55" fillId="0" borderId="3" xfId="521" applyFont="1" applyBorder="1" applyAlignment="1">
      <alignment vertical="center" wrapText="1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/>
      <protection/>
    </xf>
    <xf numFmtId="2" fontId="4" fillId="0" borderId="3" xfId="501" applyNumberFormat="1" applyFont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0" fontId="57" fillId="0" borderId="3" xfId="522" applyFont="1" applyFill="1" applyBorder="1" applyAlignment="1">
      <alignment horizontal="center" vertical="center" wrapText="1"/>
      <protection/>
    </xf>
    <xf numFmtId="0" fontId="58" fillId="0" borderId="3" xfId="522" applyFont="1" applyFill="1" applyBorder="1" applyAlignment="1">
      <alignment horizontal="center" vertical="center" wrapText="1"/>
      <protection/>
    </xf>
    <xf numFmtId="173" fontId="9" fillId="50" borderId="3" xfId="522" applyNumberFormat="1" applyFont="1" applyFill="1" applyBorder="1" applyAlignment="1">
      <alignment horizontal="center" vertical="center" wrapText="1"/>
      <protection/>
    </xf>
    <xf numFmtId="3" fontId="52" fillId="50" borderId="3" xfId="522" applyNumberFormat="1" applyFont="1" applyFill="1" applyBorder="1" applyAlignment="1">
      <alignment horizontal="center" vertical="center" wrapText="1"/>
      <protection/>
    </xf>
    <xf numFmtId="3" fontId="52" fillId="50" borderId="3" xfId="522" applyNumberFormat="1" applyFont="1" applyFill="1" applyBorder="1" applyAlignment="1">
      <alignment horizontal="center" vertical="center"/>
      <protection/>
    </xf>
    <xf numFmtId="173" fontId="44" fillId="50" borderId="3" xfId="522" applyNumberFormat="1" applyFont="1" applyFill="1" applyBorder="1" applyAlignment="1">
      <alignment horizontal="center" vertical="center" wrapText="1"/>
      <protection/>
    </xf>
    <xf numFmtId="173" fontId="44" fillId="50" borderId="3" xfId="522" applyNumberFormat="1" applyFont="1" applyFill="1" applyBorder="1" applyAlignment="1">
      <alignment horizontal="center" vertical="center"/>
      <protection/>
    </xf>
    <xf numFmtId="0" fontId="10" fillId="50" borderId="3" xfId="501" applyFont="1" applyFill="1" applyBorder="1" applyAlignment="1">
      <alignment horizontal="center" vertical="center"/>
      <protection/>
    </xf>
    <xf numFmtId="0" fontId="2" fillId="50" borderId="0" xfId="501" applyFont="1" applyFill="1">
      <alignment/>
      <protection/>
    </xf>
    <xf numFmtId="0" fontId="10" fillId="50" borderId="0" xfId="501" applyFont="1" applyFill="1" applyAlignment="1">
      <alignment/>
      <protection/>
    </xf>
    <xf numFmtId="2" fontId="10" fillId="50" borderId="3" xfId="501" applyNumberFormat="1" applyFont="1" applyFill="1" applyBorder="1" applyAlignment="1">
      <alignment horizontal="left" wrapText="1"/>
      <protection/>
    </xf>
    <xf numFmtId="3" fontId="10" fillId="50" borderId="3" xfId="501" applyNumberFormat="1" applyFont="1" applyFill="1" applyBorder="1" applyAlignment="1">
      <alignment horizontal="center" vertical="center"/>
      <protection/>
    </xf>
    <xf numFmtId="2" fontId="10" fillId="50" borderId="3" xfId="501" applyNumberFormat="1" applyFont="1" applyFill="1" applyBorder="1" applyAlignment="1">
      <alignment wrapText="1"/>
      <protection/>
    </xf>
    <xf numFmtId="3" fontId="10" fillId="50" borderId="3" xfId="501" applyNumberFormat="1" applyFont="1" applyFill="1" applyBorder="1" applyAlignment="1">
      <alignment horizontal="center"/>
      <protection/>
    </xf>
    <xf numFmtId="3" fontId="49" fillId="50" borderId="3" xfId="449" applyNumberFormat="1" applyFont="1" applyFill="1" applyBorder="1" applyAlignment="1">
      <alignment horizontal="center"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9" fillId="50" borderId="3" xfId="522" applyNumberFormat="1" applyFont="1" applyFill="1" applyBorder="1" applyAlignment="1">
      <alignment horizontal="center" vertical="center" wrapText="1"/>
      <protection/>
    </xf>
    <xf numFmtId="0" fontId="8" fillId="51" borderId="0" xfId="522" applyFont="1" applyFill="1">
      <alignment/>
      <protection/>
    </xf>
    <xf numFmtId="173" fontId="9" fillId="50" borderId="3" xfId="449" applyNumberFormat="1" applyFont="1" applyFill="1" applyBorder="1" applyAlignment="1">
      <alignment horizontal="center" vertical="center" wrapText="1"/>
      <protection/>
    </xf>
    <xf numFmtId="172" fontId="9" fillId="50" borderId="3" xfId="449" applyNumberFormat="1" applyFont="1" applyFill="1" applyBorder="1" applyAlignment="1">
      <alignment horizontal="center" vertical="center" wrapText="1"/>
      <protection/>
    </xf>
    <xf numFmtId="178" fontId="10" fillId="50" borderId="3" xfId="449" applyNumberFormat="1" applyFont="1" applyFill="1" applyBorder="1" applyAlignment="1">
      <alignment horizontal="center" vertical="center"/>
      <protection/>
    </xf>
    <xf numFmtId="3" fontId="10" fillId="50" borderId="3" xfId="449" applyNumberFormat="1" applyFont="1" applyFill="1" applyBorder="1" applyAlignment="1" applyProtection="1">
      <alignment horizontal="center" vertical="center"/>
      <protection locked="0"/>
    </xf>
    <xf numFmtId="173" fontId="9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 wrapText="1"/>
      <protection/>
    </xf>
    <xf numFmtId="0" fontId="46" fillId="50" borderId="0" xfId="522" applyFont="1" applyFill="1" applyBorder="1" applyAlignment="1">
      <alignment horizontal="center"/>
      <protection/>
    </xf>
    <xf numFmtId="1" fontId="9" fillId="50" borderId="3" xfId="449" applyNumberFormat="1" applyFont="1" applyFill="1" applyBorder="1" applyAlignment="1">
      <alignment horizontal="center" vertical="center" wrapText="1"/>
      <protection/>
    </xf>
    <xf numFmtId="0" fontId="8" fillId="50" borderId="0" xfId="522" applyFont="1" applyFill="1" applyAlignment="1">
      <alignment wrapText="1"/>
      <protection/>
    </xf>
    <xf numFmtId="0" fontId="8" fillId="50" borderId="0" xfId="522" applyFont="1" applyFill="1">
      <alignment/>
      <protection/>
    </xf>
    <xf numFmtId="0" fontId="9" fillId="50" borderId="3" xfId="522" applyFont="1" applyFill="1" applyBorder="1" applyAlignment="1">
      <alignment horizontal="center" vertical="center" wrapText="1"/>
      <protection/>
    </xf>
    <xf numFmtId="0" fontId="46" fillId="50" borderId="0" xfId="522" applyFont="1" applyFill="1" applyAlignment="1">
      <alignment vertical="center"/>
      <protection/>
    </xf>
    <xf numFmtId="0" fontId="52" fillId="50" borderId="0" xfId="522" applyFont="1" applyFill="1">
      <alignment/>
      <protection/>
    </xf>
    <xf numFmtId="3" fontId="52" fillId="50" borderId="0" xfId="522" applyNumberFormat="1" applyFont="1" applyFill="1" applyAlignment="1">
      <alignment vertical="center"/>
      <protection/>
    </xf>
    <xf numFmtId="0" fontId="10" fillId="53" borderId="0" xfId="501" applyFont="1" applyFill="1" applyAlignment="1">
      <alignment/>
      <protection/>
    </xf>
    <xf numFmtId="0" fontId="10" fillId="54" borderId="0" xfId="501" applyFont="1" applyFill="1" applyAlignment="1">
      <alignment/>
      <protection/>
    </xf>
    <xf numFmtId="2" fontId="10" fillId="50" borderId="3" xfId="501" applyNumberFormat="1" applyFont="1" applyFill="1" applyBorder="1" applyAlignment="1">
      <alignment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1" fontId="10" fillId="50" borderId="3" xfId="501" applyNumberFormat="1" applyFont="1" applyFill="1" applyBorder="1" applyAlignment="1">
      <alignment horizontal="left" vertical="center" wrapText="1"/>
      <protection/>
    </xf>
    <xf numFmtId="0" fontId="52" fillId="0" borderId="0" xfId="522" applyFont="1" applyFill="1" applyBorder="1" applyAlignment="1">
      <alignment horizontal="center" vertical="center" wrapText="1"/>
      <protection/>
    </xf>
    <xf numFmtId="3" fontId="44" fillId="0" borderId="0" xfId="522" applyNumberFormat="1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6" fillId="0" borderId="3" xfId="522" applyFont="1" applyFill="1" applyBorder="1" applyAlignment="1">
      <alignment horizontal="center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0" fontId="10" fillId="0" borderId="3" xfId="501" applyFont="1" applyBorder="1" applyAlignment="1">
      <alignment horizontal="center"/>
      <protection/>
    </xf>
    <xf numFmtId="2" fontId="10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3" fillId="0" borderId="0" xfId="501" applyFont="1" applyAlignment="1">
      <alignment horizontal="center" vertical="center" wrapText="1"/>
      <protection/>
    </xf>
    <xf numFmtId="0" fontId="5" fillId="0" borderId="0" xfId="501" applyFont="1" applyAlignment="1">
      <alignment horizontal="center" vertical="center" wrapText="1"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0" fontId="44" fillId="0" borderId="25" xfId="522" applyFont="1" applyFill="1" applyBorder="1" applyAlignment="1">
      <alignment horizontal="center"/>
      <protection/>
    </xf>
    <xf numFmtId="0" fontId="44" fillId="0" borderId="26" xfId="522" applyFont="1" applyFill="1" applyBorder="1" applyAlignment="1">
      <alignment horizontal="center"/>
      <protection/>
    </xf>
    <xf numFmtId="0" fontId="45" fillId="0" borderId="0" xfId="522" applyFont="1" applyFill="1" applyAlignment="1">
      <alignment horizontal="center"/>
      <protection/>
    </xf>
    <xf numFmtId="1" fontId="9" fillId="0" borderId="3" xfId="449" applyNumberFormat="1" applyFont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0" fontId="59" fillId="0" borderId="0" xfId="522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sta_rep_100prof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100_1"/>
    </sheetNames>
    <sheetDataSet>
      <sheetData sheetId="0">
        <row r="9">
          <cell r="A9">
            <v>1</v>
          </cell>
        </row>
        <row r="10">
          <cell r="A10">
            <v>2</v>
          </cell>
          <cell r="B10" t="str">
            <v>водій автотранспортних засобів</v>
          </cell>
        </row>
        <row r="11">
          <cell r="A11">
            <v>3</v>
          </cell>
          <cell r="B11" t="str">
            <v>вантажник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28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109" customWidth="1"/>
    <col min="6" max="6" width="13.0039062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21" t="s">
        <v>97</v>
      </c>
      <c r="B1" s="121"/>
      <c r="C1" s="121"/>
      <c r="D1" s="121"/>
      <c r="E1" s="121"/>
      <c r="F1" s="121"/>
      <c r="G1" s="121"/>
    </row>
    <row r="2" spans="1:7" s="2" customFormat="1" ht="19.5" customHeight="1">
      <c r="A2" s="122" t="s">
        <v>8</v>
      </c>
      <c r="B2" s="122"/>
      <c r="C2" s="122"/>
      <c r="D2" s="122"/>
      <c r="E2" s="122"/>
      <c r="F2" s="122"/>
      <c r="G2" s="122"/>
    </row>
    <row r="3" spans="1:7" s="4" customFormat="1" ht="30.75" customHeight="1">
      <c r="A3" s="3"/>
      <c r="B3" s="3"/>
      <c r="C3" s="3"/>
      <c r="D3" s="3"/>
      <c r="E3" s="106"/>
      <c r="F3" s="3"/>
      <c r="G3" s="3"/>
    </row>
    <row r="4" spans="1:7" s="4" customFormat="1" ht="17.25" customHeight="1">
      <c r="A4" s="123"/>
      <c r="B4" s="125" t="s">
        <v>99</v>
      </c>
      <c r="C4" s="125"/>
      <c r="D4" s="124" t="s">
        <v>31</v>
      </c>
      <c r="E4" s="125" t="s">
        <v>100</v>
      </c>
      <c r="F4" s="125"/>
      <c r="G4" s="124" t="s">
        <v>31</v>
      </c>
    </row>
    <row r="5" spans="1:7" s="4" customFormat="1" ht="52.5" customHeight="1">
      <c r="A5" s="123"/>
      <c r="B5" s="69" t="s">
        <v>55</v>
      </c>
      <c r="C5" s="69" t="s">
        <v>56</v>
      </c>
      <c r="D5" s="124"/>
      <c r="E5" s="107" t="s">
        <v>55</v>
      </c>
      <c r="F5" s="69" t="s">
        <v>56</v>
      </c>
      <c r="G5" s="124"/>
    </row>
    <row r="6" spans="1:7" s="12" customFormat="1" ht="34.5" customHeight="1">
      <c r="A6" s="70" t="s">
        <v>32</v>
      </c>
      <c r="B6" s="10">
        <f>SUM(B7:B25)</f>
        <v>28746</v>
      </c>
      <c r="C6" s="10">
        <f>SUM(C7:C25)</f>
        <v>33336</v>
      </c>
      <c r="D6" s="9">
        <f>ROUND(C6/B6*100,1)</f>
        <v>116</v>
      </c>
      <c r="E6" s="11">
        <f>SUM(E7:E25)</f>
        <v>4767</v>
      </c>
      <c r="F6" s="11">
        <f>SUM(F7:F25)</f>
        <v>6935</v>
      </c>
      <c r="G6" s="9">
        <f>ROUND(F6/E6*100,1)</f>
        <v>145.5</v>
      </c>
    </row>
    <row r="7" spans="1:11" ht="60" customHeight="1">
      <c r="A7" s="71" t="s">
        <v>10</v>
      </c>
      <c r="B7" s="96">
        <v>5614</v>
      </c>
      <c r="C7" s="97">
        <v>6209</v>
      </c>
      <c r="D7" s="9">
        <f>ROUND(C7/B7*100,1)</f>
        <v>110.6</v>
      </c>
      <c r="E7" s="96">
        <v>834</v>
      </c>
      <c r="F7" s="97">
        <v>1062</v>
      </c>
      <c r="G7" s="9">
        <f aca="true" t="shared" si="0" ref="G7:G25">ROUND(F7/E7*100,1)</f>
        <v>127.3</v>
      </c>
      <c r="H7" s="14"/>
      <c r="I7" s="15"/>
      <c r="K7" s="16"/>
    </row>
    <row r="8" spans="1:11" ht="44.25" customHeight="1">
      <c r="A8" s="71" t="s">
        <v>11</v>
      </c>
      <c r="B8" s="96">
        <v>86</v>
      </c>
      <c r="C8" s="97">
        <v>134</v>
      </c>
      <c r="D8" s="9">
        <f aca="true" t="shared" si="1" ref="D8:D25">ROUND(C8/B8*100,1)</f>
        <v>155.8</v>
      </c>
      <c r="E8" s="96">
        <v>23</v>
      </c>
      <c r="F8" s="97">
        <v>27</v>
      </c>
      <c r="G8" s="9">
        <f t="shared" si="0"/>
        <v>117.4</v>
      </c>
      <c r="H8" s="14"/>
      <c r="I8" s="15"/>
      <c r="K8" s="16"/>
    </row>
    <row r="9" spans="1:11" s="18" customFormat="1" ht="27.75" customHeight="1">
      <c r="A9" s="71" t="s">
        <v>12</v>
      </c>
      <c r="B9" s="96">
        <v>6741</v>
      </c>
      <c r="C9" s="97">
        <v>7983</v>
      </c>
      <c r="D9" s="84">
        <f t="shared" si="1"/>
        <v>118.4</v>
      </c>
      <c r="E9" s="96">
        <v>1207</v>
      </c>
      <c r="F9" s="97">
        <v>1747</v>
      </c>
      <c r="G9" s="9">
        <f t="shared" si="0"/>
        <v>144.7</v>
      </c>
      <c r="H9" s="17"/>
      <c r="I9" s="15"/>
      <c r="J9" s="6"/>
      <c r="K9" s="16"/>
    </row>
    <row r="10" spans="1:13" ht="43.5" customHeight="1">
      <c r="A10" s="71" t="s">
        <v>13</v>
      </c>
      <c r="B10" s="96">
        <v>796</v>
      </c>
      <c r="C10" s="97">
        <v>841</v>
      </c>
      <c r="D10" s="9">
        <f t="shared" si="1"/>
        <v>105.7</v>
      </c>
      <c r="E10" s="96">
        <v>209</v>
      </c>
      <c r="F10" s="97">
        <v>275</v>
      </c>
      <c r="G10" s="9">
        <f t="shared" si="0"/>
        <v>131.6</v>
      </c>
      <c r="H10" s="14"/>
      <c r="I10" s="15"/>
      <c r="K10" s="16"/>
      <c r="M10" s="19"/>
    </row>
    <row r="11" spans="1:11" ht="42" customHeight="1">
      <c r="A11" s="71" t="s">
        <v>14</v>
      </c>
      <c r="B11" s="96">
        <v>604</v>
      </c>
      <c r="C11" s="97">
        <v>675</v>
      </c>
      <c r="D11" s="9">
        <f t="shared" si="1"/>
        <v>111.8</v>
      </c>
      <c r="E11" s="96">
        <v>88</v>
      </c>
      <c r="F11" s="97">
        <v>133</v>
      </c>
      <c r="G11" s="9">
        <f t="shared" si="0"/>
        <v>151.1</v>
      </c>
      <c r="H11" s="14"/>
      <c r="I11" s="15"/>
      <c r="K11" s="16"/>
    </row>
    <row r="12" spans="1:11" ht="26.25" customHeight="1">
      <c r="A12" s="71" t="s">
        <v>15</v>
      </c>
      <c r="B12" s="96">
        <v>1245</v>
      </c>
      <c r="C12" s="97">
        <v>1345</v>
      </c>
      <c r="D12" s="9">
        <f t="shared" si="1"/>
        <v>108</v>
      </c>
      <c r="E12" s="96">
        <v>295</v>
      </c>
      <c r="F12" s="97">
        <v>385</v>
      </c>
      <c r="G12" s="9">
        <f t="shared" si="0"/>
        <v>130.5</v>
      </c>
      <c r="H12" s="14"/>
      <c r="I12" s="15"/>
      <c r="K12" s="16"/>
    </row>
    <row r="13" spans="1:11" ht="57" customHeight="1">
      <c r="A13" s="71" t="s">
        <v>16</v>
      </c>
      <c r="B13" s="96">
        <v>4538</v>
      </c>
      <c r="C13" s="97">
        <v>5260</v>
      </c>
      <c r="D13" s="9">
        <f t="shared" si="1"/>
        <v>115.9</v>
      </c>
      <c r="E13" s="96">
        <v>634</v>
      </c>
      <c r="F13" s="97">
        <v>924</v>
      </c>
      <c r="G13" s="9">
        <f t="shared" si="0"/>
        <v>145.7</v>
      </c>
      <c r="H13" s="14"/>
      <c r="I13" s="15"/>
      <c r="K13" s="16"/>
    </row>
    <row r="14" spans="1:11" ht="42" customHeight="1">
      <c r="A14" s="71" t="s">
        <v>17</v>
      </c>
      <c r="B14" s="96">
        <v>2089</v>
      </c>
      <c r="C14" s="97">
        <v>2697</v>
      </c>
      <c r="D14" s="9">
        <f t="shared" si="1"/>
        <v>129.1</v>
      </c>
      <c r="E14" s="96">
        <v>380</v>
      </c>
      <c r="F14" s="97">
        <v>720</v>
      </c>
      <c r="G14" s="9">
        <f t="shared" si="0"/>
        <v>189.5</v>
      </c>
      <c r="H14" s="17"/>
      <c r="I14" s="15"/>
      <c r="K14" s="16"/>
    </row>
    <row r="15" spans="1:11" ht="41.25" customHeight="1">
      <c r="A15" s="71" t="s">
        <v>18</v>
      </c>
      <c r="B15" s="96">
        <v>664</v>
      </c>
      <c r="C15" s="97">
        <v>762</v>
      </c>
      <c r="D15" s="9">
        <f t="shared" si="1"/>
        <v>114.8</v>
      </c>
      <c r="E15" s="96">
        <v>90</v>
      </c>
      <c r="F15" s="97">
        <v>159</v>
      </c>
      <c r="G15" s="9">
        <f t="shared" si="0"/>
        <v>176.7</v>
      </c>
      <c r="H15" s="14"/>
      <c r="I15" s="15"/>
      <c r="K15" s="16"/>
    </row>
    <row r="16" spans="1:11" ht="24" customHeight="1">
      <c r="A16" s="71" t="s">
        <v>19</v>
      </c>
      <c r="B16" s="96">
        <v>128</v>
      </c>
      <c r="C16" s="97">
        <v>125</v>
      </c>
      <c r="D16" s="9">
        <f t="shared" si="1"/>
        <v>97.7</v>
      </c>
      <c r="E16" s="96">
        <v>27</v>
      </c>
      <c r="F16" s="97">
        <v>24</v>
      </c>
      <c r="G16" s="9">
        <f t="shared" si="0"/>
        <v>88.9</v>
      </c>
      <c r="H16" s="14"/>
      <c r="I16" s="15"/>
      <c r="K16" s="16"/>
    </row>
    <row r="17" spans="1:11" ht="24" customHeight="1">
      <c r="A17" s="71" t="s">
        <v>20</v>
      </c>
      <c r="B17" s="96">
        <v>239</v>
      </c>
      <c r="C17" s="97">
        <v>276</v>
      </c>
      <c r="D17" s="9">
        <f t="shared" si="1"/>
        <v>115.5</v>
      </c>
      <c r="E17" s="96">
        <v>18</v>
      </c>
      <c r="F17" s="97">
        <v>35</v>
      </c>
      <c r="G17" s="9">
        <f t="shared" si="0"/>
        <v>194.4</v>
      </c>
      <c r="H17" s="14"/>
      <c r="I17" s="15"/>
      <c r="K17" s="16"/>
    </row>
    <row r="18" spans="1:11" ht="24" customHeight="1">
      <c r="A18" s="71" t="s">
        <v>21</v>
      </c>
      <c r="B18" s="96">
        <v>286</v>
      </c>
      <c r="C18" s="97">
        <v>294</v>
      </c>
      <c r="D18" s="9">
        <f t="shared" si="1"/>
        <v>102.8</v>
      </c>
      <c r="E18" s="96">
        <v>46</v>
      </c>
      <c r="F18" s="97">
        <v>74</v>
      </c>
      <c r="G18" s="9">
        <f t="shared" si="0"/>
        <v>160.9</v>
      </c>
      <c r="H18" s="14"/>
      <c r="I18" s="15"/>
      <c r="K18" s="16"/>
    </row>
    <row r="19" spans="1:11" ht="41.25" customHeight="1">
      <c r="A19" s="71" t="s">
        <v>22</v>
      </c>
      <c r="B19" s="96">
        <v>452</v>
      </c>
      <c r="C19" s="97">
        <v>404</v>
      </c>
      <c r="D19" s="9">
        <f t="shared" si="1"/>
        <v>89.4</v>
      </c>
      <c r="E19" s="96">
        <v>69</v>
      </c>
      <c r="F19" s="97">
        <v>66</v>
      </c>
      <c r="G19" s="9">
        <f t="shared" si="0"/>
        <v>95.7</v>
      </c>
      <c r="H19" s="14"/>
      <c r="I19" s="15"/>
      <c r="K19" s="16"/>
    </row>
    <row r="20" spans="1:11" ht="41.25" customHeight="1">
      <c r="A20" s="71" t="s">
        <v>23</v>
      </c>
      <c r="B20" s="96">
        <v>801</v>
      </c>
      <c r="C20" s="97">
        <v>885</v>
      </c>
      <c r="D20" s="9">
        <f t="shared" si="1"/>
        <v>110.5</v>
      </c>
      <c r="E20" s="96">
        <v>139</v>
      </c>
      <c r="F20" s="97">
        <v>201</v>
      </c>
      <c r="G20" s="9">
        <f t="shared" si="0"/>
        <v>144.6</v>
      </c>
      <c r="H20" s="14"/>
      <c r="I20" s="15"/>
      <c r="K20" s="16"/>
    </row>
    <row r="21" spans="1:11" ht="42.75" customHeight="1">
      <c r="A21" s="71" t="s">
        <v>24</v>
      </c>
      <c r="B21" s="96">
        <v>2056</v>
      </c>
      <c r="C21" s="97">
        <v>2270</v>
      </c>
      <c r="D21" s="9">
        <f t="shared" si="1"/>
        <v>110.4</v>
      </c>
      <c r="E21" s="96">
        <v>308</v>
      </c>
      <c r="F21" s="97">
        <v>410</v>
      </c>
      <c r="G21" s="9">
        <f t="shared" si="0"/>
        <v>133.1</v>
      </c>
      <c r="H21" s="17"/>
      <c r="I21" s="15"/>
      <c r="K21" s="16"/>
    </row>
    <row r="22" spans="1:11" ht="24" customHeight="1">
      <c r="A22" s="71" t="s">
        <v>25</v>
      </c>
      <c r="B22" s="96">
        <v>759</v>
      </c>
      <c r="C22" s="97">
        <v>1179</v>
      </c>
      <c r="D22" s="9">
        <f t="shared" si="1"/>
        <v>155.3</v>
      </c>
      <c r="E22" s="96">
        <v>96</v>
      </c>
      <c r="F22" s="97">
        <v>228</v>
      </c>
      <c r="G22" s="9">
        <f t="shared" si="0"/>
        <v>237.5</v>
      </c>
      <c r="H22" s="14"/>
      <c r="I22" s="15"/>
      <c r="K22" s="16"/>
    </row>
    <row r="23" spans="1:11" ht="42.75" customHeight="1">
      <c r="A23" s="71" t="s">
        <v>26</v>
      </c>
      <c r="B23" s="96">
        <v>1200</v>
      </c>
      <c r="C23" s="97">
        <v>1488</v>
      </c>
      <c r="D23" s="9">
        <f t="shared" si="1"/>
        <v>124</v>
      </c>
      <c r="E23" s="96">
        <v>233</v>
      </c>
      <c r="F23" s="97">
        <v>360</v>
      </c>
      <c r="G23" s="9">
        <f t="shared" si="0"/>
        <v>154.5</v>
      </c>
      <c r="H23" s="17"/>
      <c r="I23" s="15"/>
      <c r="K23" s="16"/>
    </row>
    <row r="24" spans="1:11" ht="36.75" customHeight="1">
      <c r="A24" s="71" t="s">
        <v>27</v>
      </c>
      <c r="B24" s="96">
        <v>133</v>
      </c>
      <c r="C24" s="97">
        <v>186</v>
      </c>
      <c r="D24" s="9">
        <f t="shared" si="1"/>
        <v>139.8</v>
      </c>
      <c r="E24" s="96">
        <v>19</v>
      </c>
      <c r="F24" s="97">
        <v>26</v>
      </c>
      <c r="G24" s="9">
        <f t="shared" si="0"/>
        <v>136.8</v>
      </c>
      <c r="H24" s="14"/>
      <c r="I24" s="15"/>
      <c r="K24" s="16"/>
    </row>
    <row r="25" spans="1:11" ht="27.75" customHeight="1">
      <c r="A25" s="71" t="s">
        <v>28</v>
      </c>
      <c r="B25" s="96">
        <v>315</v>
      </c>
      <c r="C25" s="97">
        <v>323</v>
      </c>
      <c r="D25" s="9">
        <f t="shared" si="1"/>
        <v>102.5</v>
      </c>
      <c r="E25" s="96">
        <v>52</v>
      </c>
      <c r="F25" s="97">
        <v>79</v>
      </c>
      <c r="G25" s="9">
        <f t="shared" si="0"/>
        <v>151.9</v>
      </c>
      <c r="H25" s="14"/>
      <c r="I25" s="15"/>
      <c r="K25" s="16"/>
    </row>
    <row r="26" spans="1:11" ht="15.75">
      <c r="A26" s="7"/>
      <c r="B26" s="7"/>
      <c r="C26" s="7"/>
      <c r="D26" s="7"/>
      <c r="E26" s="108"/>
      <c r="F26" s="7"/>
      <c r="G26" s="7"/>
      <c r="K26" s="16"/>
    </row>
    <row r="27" spans="1:11" ht="15.75">
      <c r="A27" s="7"/>
      <c r="B27" s="7"/>
      <c r="C27" s="7"/>
      <c r="D27" s="7"/>
      <c r="E27" s="108"/>
      <c r="F27" s="7"/>
      <c r="G27" s="7"/>
      <c r="K27" s="16"/>
    </row>
    <row r="28" spans="1:7" ht="12.75">
      <c r="A28" s="7"/>
      <c r="B28" s="7"/>
      <c r="C28" s="7"/>
      <c r="D28" s="7"/>
      <c r="E28" s="108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1"/>
  <sheetViews>
    <sheetView view="pageBreakPreview" zoomScale="70" zoomScaleNormal="75" zoomScaleSheetLayoutView="70" zoomScalePageLayoutView="0" workbookViewId="0" topLeftCell="A1">
      <selection activeCell="A11" sqref="A11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26" t="s">
        <v>98</v>
      </c>
      <c r="B1" s="126"/>
      <c r="C1" s="126"/>
      <c r="D1" s="126"/>
      <c r="E1" s="126"/>
      <c r="F1" s="126"/>
      <c r="G1" s="126"/>
    </row>
    <row r="2" spans="1:7" s="2" customFormat="1" ht="19.5" customHeight="1">
      <c r="A2" s="127" t="s">
        <v>33</v>
      </c>
      <c r="B2" s="127"/>
      <c r="C2" s="127"/>
      <c r="D2" s="127"/>
      <c r="E2" s="127"/>
      <c r="F2" s="127"/>
      <c r="G2" s="127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23"/>
      <c r="B4" s="128" t="s">
        <v>99</v>
      </c>
      <c r="C4" s="128"/>
      <c r="D4" s="129" t="s">
        <v>31</v>
      </c>
      <c r="E4" s="128" t="s">
        <v>100</v>
      </c>
      <c r="F4" s="128"/>
      <c r="G4" s="130" t="s">
        <v>31</v>
      </c>
    </row>
    <row r="5" spans="1:7" s="4" customFormat="1" ht="60.75" customHeight="1">
      <c r="A5" s="123"/>
      <c r="B5" s="34" t="s">
        <v>55</v>
      </c>
      <c r="C5" s="34" t="s">
        <v>57</v>
      </c>
      <c r="D5" s="129"/>
      <c r="E5" s="66" t="s">
        <v>55</v>
      </c>
      <c r="F5" s="66" t="s">
        <v>57</v>
      </c>
      <c r="G5" s="130"/>
    </row>
    <row r="6" spans="1:9" s="5" customFormat="1" ht="34.5" customHeight="1">
      <c r="A6" s="72" t="s">
        <v>32</v>
      </c>
      <c r="B6" s="20">
        <f>SUM(B7:B15)</f>
        <v>28746</v>
      </c>
      <c r="C6" s="20">
        <f>SUM(C7:C15)</f>
        <v>33336</v>
      </c>
      <c r="D6" s="33">
        <f>ROUND(C6/B6*100,1)</f>
        <v>116</v>
      </c>
      <c r="E6" s="20">
        <f>SUM(E7:E15)</f>
        <v>4767</v>
      </c>
      <c r="F6" s="20">
        <f>SUM(F7:F15)</f>
        <v>6935</v>
      </c>
      <c r="G6" s="73">
        <f>ROUND(F6/E6*100,1)</f>
        <v>145.5</v>
      </c>
      <c r="I6" s="21"/>
    </row>
    <row r="7" spans="1:13" ht="57.75" customHeight="1">
      <c r="A7" s="74" t="s">
        <v>34</v>
      </c>
      <c r="B7" s="85">
        <v>2080</v>
      </c>
      <c r="C7" s="86">
        <v>2100</v>
      </c>
      <c r="D7" s="87">
        <f>ROUND(C7/B7*100,1)</f>
        <v>101</v>
      </c>
      <c r="E7" s="86">
        <v>321</v>
      </c>
      <c r="F7" s="86">
        <v>346</v>
      </c>
      <c r="G7" s="88">
        <f>ROUND(F7/E7*100,1)</f>
        <v>107.8</v>
      </c>
      <c r="I7" s="21"/>
      <c r="J7" s="23"/>
      <c r="M7" s="23"/>
    </row>
    <row r="8" spans="1:13" ht="35.25" customHeight="1">
      <c r="A8" s="74" t="s">
        <v>3</v>
      </c>
      <c r="B8" s="85">
        <v>2782</v>
      </c>
      <c r="C8" s="86">
        <v>3007</v>
      </c>
      <c r="D8" s="87">
        <f aca="true" t="shared" si="0" ref="D8:D15">ROUND(C8/B8*100,1)</f>
        <v>108.1</v>
      </c>
      <c r="E8" s="85">
        <v>500</v>
      </c>
      <c r="F8" s="86">
        <v>654</v>
      </c>
      <c r="G8" s="88">
        <f aca="true" t="shared" si="1" ref="G8:G15">ROUND(F8/E8*100,1)</f>
        <v>130.8</v>
      </c>
      <c r="I8" s="21"/>
      <c r="J8" s="23"/>
      <c r="M8" s="23"/>
    </row>
    <row r="9" spans="1:13" s="18" customFormat="1" ht="25.5" customHeight="1">
      <c r="A9" s="74" t="s">
        <v>2</v>
      </c>
      <c r="B9" s="85">
        <v>2506</v>
      </c>
      <c r="C9" s="86">
        <v>3129</v>
      </c>
      <c r="D9" s="87">
        <f t="shared" si="0"/>
        <v>124.9</v>
      </c>
      <c r="E9" s="85">
        <v>398</v>
      </c>
      <c r="F9" s="86">
        <v>538</v>
      </c>
      <c r="G9" s="88">
        <f t="shared" si="1"/>
        <v>135.2</v>
      </c>
      <c r="H9" s="6"/>
      <c r="I9" s="21"/>
      <c r="J9" s="23"/>
      <c r="K9" s="6"/>
      <c r="M9" s="23"/>
    </row>
    <row r="10" spans="1:13" ht="36.75" customHeight="1">
      <c r="A10" s="74" t="s">
        <v>1</v>
      </c>
      <c r="B10" s="85">
        <v>1411</v>
      </c>
      <c r="C10" s="86">
        <v>1424</v>
      </c>
      <c r="D10" s="87">
        <f t="shared" si="0"/>
        <v>100.9</v>
      </c>
      <c r="E10" s="85">
        <v>141</v>
      </c>
      <c r="F10" s="86">
        <v>210</v>
      </c>
      <c r="G10" s="88">
        <f t="shared" si="1"/>
        <v>148.9</v>
      </c>
      <c r="I10" s="21"/>
      <c r="J10" s="23"/>
      <c r="M10" s="23"/>
    </row>
    <row r="11" spans="1:13" ht="35.25" customHeight="1">
      <c r="A11" s="74" t="s">
        <v>5</v>
      </c>
      <c r="B11" s="85">
        <v>3615</v>
      </c>
      <c r="C11" s="86">
        <v>4188</v>
      </c>
      <c r="D11" s="87">
        <f t="shared" si="0"/>
        <v>115.9</v>
      </c>
      <c r="E11" s="85">
        <v>419</v>
      </c>
      <c r="F11" s="86">
        <v>708</v>
      </c>
      <c r="G11" s="88">
        <f t="shared" si="1"/>
        <v>169</v>
      </c>
      <c r="I11" s="21"/>
      <c r="J11" s="23"/>
      <c r="M11" s="23"/>
    </row>
    <row r="12" spans="1:13" ht="59.25" customHeight="1">
      <c r="A12" s="74" t="s">
        <v>30</v>
      </c>
      <c r="B12" s="85">
        <v>850</v>
      </c>
      <c r="C12" s="86">
        <v>1095</v>
      </c>
      <c r="D12" s="87">
        <f t="shared" si="0"/>
        <v>128.8</v>
      </c>
      <c r="E12" s="85">
        <v>122</v>
      </c>
      <c r="F12" s="86">
        <v>150</v>
      </c>
      <c r="G12" s="88">
        <f t="shared" si="1"/>
        <v>123</v>
      </c>
      <c r="I12" s="21"/>
      <c r="J12" s="23"/>
      <c r="M12" s="23"/>
    </row>
    <row r="13" spans="1:20" ht="38.25" customHeight="1">
      <c r="A13" s="74" t="s">
        <v>6</v>
      </c>
      <c r="B13" s="85">
        <v>4468</v>
      </c>
      <c r="C13" s="86">
        <v>5390</v>
      </c>
      <c r="D13" s="87">
        <f t="shared" si="0"/>
        <v>120.6</v>
      </c>
      <c r="E13" s="85">
        <v>967</v>
      </c>
      <c r="F13" s="86">
        <v>1599</v>
      </c>
      <c r="G13" s="88">
        <f t="shared" si="1"/>
        <v>165.4</v>
      </c>
      <c r="I13" s="21"/>
      <c r="J13" s="23"/>
      <c r="M13" s="23"/>
      <c r="T13" s="8"/>
    </row>
    <row r="14" spans="1:20" ht="75" customHeight="1">
      <c r="A14" s="74" t="s">
        <v>7</v>
      </c>
      <c r="B14" s="85">
        <v>6067</v>
      </c>
      <c r="C14" s="86">
        <v>6720</v>
      </c>
      <c r="D14" s="87">
        <f t="shared" si="0"/>
        <v>110.8</v>
      </c>
      <c r="E14" s="85">
        <v>969</v>
      </c>
      <c r="F14" s="86">
        <v>1467</v>
      </c>
      <c r="G14" s="88">
        <f t="shared" si="1"/>
        <v>151.4</v>
      </c>
      <c r="I14" s="21"/>
      <c r="J14" s="23"/>
      <c r="M14" s="23"/>
      <c r="T14" s="8"/>
    </row>
    <row r="15" spans="1:20" ht="43.5" customHeight="1">
      <c r="A15" s="74" t="s">
        <v>35</v>
      </c>
      <c r="B15" s="85">
        <v>4967</v>
      </c>
      <c r="C15" s="86">
        <v>6283</v>
      </c>
      <c r="D15" s="87">
        <f t="shared" si="0"/>
        <v>126.5</v>
      </c>
      <c r="E15" s="85">
        <v>930</v>
      </c>
      <c r="F15" s="86">
        <v>1263</v>
      </c>
      <c r="G15" s="88">
        <f t="shared" si="1"/>
        <v>135.8</v>
      </c>
      <c r="I15" s="21"/>
      <c r="J15" s="23"/>
      <c r="M15" s="23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57"/>
  <sheetViews>
    <sheetView view="pageBreakPreview" zoomScaleSheetLayoutView="100" zoomScalePageLayoutView="0" workbookViewId="0" topLeftCell="A1">
      <selection activeCell="E68" sqref="E68"/>
    </sheetView>
  </sheetViews>
  <sheetFormatPr defaultColWidth="9.140625" defaultRowHeight="15"/>
  <cols>
    <col min="1" max="1" width="3.140625" style="44" customWidth="1"/>
    <col min="2" max="2" width="27.7109375" style="49" customWidth="1"/>
    <col min="3" max="3" width="10.00390625" style="40" customWidth="1"/>
    <col min="4" max="4" width="13.00390625" style="40" customWidth="1"/>
    <col min="5" max="6" width="12.421875" style="40" customWidth="1"/>
    <col min="7" max="7" width="14.7109375" style="40" customWidth="1"/>
    <col min="8" max="16384" width="9.140625" style="40" customWidth="1"/>
  </cols>
  <sheetData>
    <row r="1" spans="1:7" s="45" customFormat="1" ht="38.25" customHeight="1">
      <c r="A1" s="44"/>
      <c r="B1" s="131" t="s">
        <v>102</v>
      </c>
      <c r="C1" s="131"/>
      <c r="D1" s="131"/>
      <c r="E1" s="131"/>
      <c r="F1" s="131"/>
      <c r="G1" s="131"/>
    </row>
    <row r="2" spans="1:7" s="45" customFormat="1" ht="20.25">
      <c r="A2" s="44"/>
      <c r="B2" s="43"/>
      <c r="C2" s="131" t="s">
        <v>59</v>
      </c>
      <c r="D2" s="131"/>
      <c r="E2" s="131"/>
      <c r="F2" s="43"/>
      <c r="G2" s="43"/>
    </row>
    <row r="3" ht="10.5" customHeight="1"/>
    <row r="4" spans="1:7" s="44" customFormat="1" ht="18.75" customHeight="1">
      <c r="A4" s="132"/>
      <c r="B4" s="133" t="s">
        <v>42</v>
      </c>
      <c r="C4" s="134" t="s">
        <v>43</v>
      </c>
      <c r="D4" s="134" t="s">
        <v>44</v>
      </c>
      <c r="E4" s="134" t="s">
        <v>45</v>
      </c>
      <c r="F4" s="135" t="s">
        <v>103</v>
      </c>
      <c r="G4" s="135"/>
    </row>
    <row r="5" spans="1:7" s="44" customFormat="1" ht="18.75" customHeight="1">
      <c r="A5" s="132"/>
      <c r="B5" s="133"/>
      <c r="C5" s="134"/>
      <c r="D5" s="134"/>
      <c r="E5" s="134"/>
      <c r="F5" s="134" t="s">
        <v>43</v>
      </c>
      <c r="G5" s="134" t="s">
        <v>44</v>
      </c>
    </row>
    <row r="6" spans="1:7" s="44" customFormat="1" ht="58.5" customHeight="1">
      <c r="A6" s="132"/>
      <c r="B6" s="133"/>
      <c r="C6" s="134"/>
      <c r="D6" s="134"/>
      <c r="E6" s="134"/>
      <c r="F6" s="134"/>
      <c r="G6" s="134"/>
    </row>
    <row r="7" spans="1:7" ht="13.5" customHeight="1">
      <c r="A7" s="68" t="s">
        <v>46</v>
      </c>
      <c r="B7" s="46" t="s">
        <v>0</v>
      </c>
      <c r="C7" s="42">
        <v>1</v>
      </c>
      <c r="D7" s="42">
        <v>2</v>
      </c>
      <c r="E7" s="42">
        <v>3</v>
      </c>
      <c r="F7" s="42">
        <v>4</v>
      </c>
      <c r="G7" s="42">
        <v>5</v>
      </c>
    </row>
    <row r="8" spans="1:7" s="90" customFormat="1" ht="15.75">
      <c r="A8" s="89">
        <f>'[9]Топ100_1'!A9</f>
        <v>1</v>
      </c>
      <c r="B8" s="48" t="s">
        <v>80</v>
      </c>
      <c r="C8" s="67">
        <v>2059</v>
      </c>
      <c r="D8" s="67">
        <v>1009</v>
      </c>
      <c r="E8" s="67">
        <f>C8-D8</f>
        <v>1050</v>
      </c>
      <c r="F8" s="67">
        <v>450</v>
      </c>
      <c r="G8" s="67">
        <v>217</v>
      </c>
    </row>
    <row r="9" spans="1:7" s="90" customFormat="1" ht="31.5">
      <c r="A9" s="89">
        <f>'[9]Топ100_1'!A10</f>
        <v>2</v>
      </c>
      <c r="B9" s="48" t="str">
        <f>'[9]Топ100_1'!B10</f>
        <v>водій автотранспортних засобів</v>
      </c>
      <c r="C9" s="67">
        <v>1814</v>
      </c>
      <c r="D9" s="67">
        <v>1116</v>
      </c>
      <c r="E9" s="67">
        <f aca="true" t="shared" si="0" ref="E9:E57">C9-D9</f>
        <v>698</v>
      </c>
      <c r="F9" s="67">
        <v>326</v>
      </c>
      <c r="G9" s="67">
        <v>249</v>
      </c>
    </row>
    <row r="10" spans="1:7" s="90" customFormat="1" ht="15.75">
      <c r="A10" s="89">
        <f>'[9]Топ100_1'!A11</f>
        <v>3</v>
      </c>
      <c r="B10" s="48" t="str">
        <f>'[9]Топ100_1'!B11</f>
        <v>вантажник</v>
      </c>
      <c r="C10" s="67">
        <v>1039</v>
      </c>
      <c r="D10" s="67">
        <v>233</v>
      </c>
      <c r="E10" s="67">
        <f t="shared" si="0"/>
        <v>806</v>
      </c>
      <c r="F10" s="67">
        <v>249</v>
      </c>
      <c r="G10" s="67">
        <v>41</v>
      </c>
    </row>
    <row r="11" spans="1:7" s="91" customFormat="1" ht="28.5" customHeight="1">
      <c r="A11" s="89">
        <f>'[9]Топ100_1'!A12</f>
        <v>4</v>
      </c>
      <c r="B11" s="48" t="s">
        <v>104</v>
      </c>
      <c r="C11" s="67">
        <v>862</v>
      </c>
      <c r="D11" s="67">
        <v>786</v>
      </c>
      <c r="E11" s="67">
        <f>C11-D11</f>
        <v>76</v>
      </c>
      <c r="F11" s="67">
        <v>126</v>
      </c>
      <c r="G11" s="67">
        <v>292</v>
      </c>
    </row>
    <row r="12" spans="1:7" s="91" customFormat="1" ht="15.75">
      <c r="A12" s="89">
        <f>'[9]Топ100_1'!A13</f>
        <v>5</v>
      </c>
      <c r="B12" s="48" t="s">
        <v>105</v>
      </c>
      <c r="C12" s="67">
        <v>827</v>
      </c>
      <c r="D12" s="67">
        <v>832</v>
      </c>
      <c r="E12" s="67">
        <f t="shared" si="0"/>
        <v>-5</v>
      </c>
      <c r="F12" s="67">
        <v>103</v>
      </c>
      <c r="G12" s="67">
        <v>297</v>
      </c>
    </row>
    <row r="13" spans="1:7" s="91" customFormat="1" ht="15.75">
      <c r="A13" s="89">
        <f>'[9]Топ100_1'!A14</f>
        <v>6</v>
      </c>
      <c r="B13" s="48" t="s">
        <v>106</v>
      </c>
      <c r="C13" s="67">
        <v>821</v>
      </c>
      <c r="D13" s="67">
        <v>710</v>
      </c>
      <c r="E13" s="67">
        <f>C13-D13</f>
        <v>111</v>
      </c>
      <c r="F13" s="67">
        <v>59</v>
      </c>
      <c r="G13" s="67">
        <v>42</v>
      </c>
    </row>
    <row r="14" spans="1:7" s="91" customFormat="1" ht="15.75">
      <c r="A14" s="89">
        <f>'[9]Топ100_1'!A15</f>
        <v>7</v>
      </c>
      <c r="B14" s="48" t="s">
        <v>107</v>
      </c>
      <c r="C14" s="67">
        <v>731</v>
      </c>
      <c r="D14" s="67">
        <v>675</v>
      </c>
      <c r="E14" s="67">
        <f t="shared" si="0"/>
        <v>56</v>
      </c>
      <c r="F14" s="67">
        <v>68</v>
      </c>
      <c r="G14" s="67">
        <v>236</v>
      </c>
    </row>
    <row r="15" spans="1:7" s="91" customFormat="1" ht="15.75">
      <c r="A15" s="89">
        <f>'[9]Топ100_1'!A16</f>
        <v>8</v>
      </c>
      <c r="B15" s="48" t="s">
        <v>108</v>
      </c>
      <c r="C15" s="67">
        <v>661</v>
      </c>
      <c r="D15" s="67">
        <v>502</v>
      </c>
      <c r="E15" s="67">
        <f t="shared" si="0"/>
        <v>159</v>
      </c>
      <c r="F15" s="67">
        <v>139</v>
      </c>
      <c r="G15" s="67">
        <v>131</v>
      </c>
    </row>
    <row r="16" spans="1:7" s="91" customFormat="1" ht="15.75">
      <c r="A16" s="89">
        <f>'[9]Топ100_1'!A17</f>
        <v>9</v>
      </c>
      <c r="B16" s="48" t="s">
        <v>61</v>
      </c>
      <c r="C16" s="67">
        <v>510</v>
      </c>
      <c r="D16" s="67">
        <v>251</v>
      </c>
      <c r="E16" s="67">
        <f>C16-D16</f>
        <v>259</v>
      </c>
      <c r="F16" s="67">
        <v>92</v>
      </c>
      <c r="G16" s="67">
        <v>88</v>
      </c>
    </row>
    <row r="17" spans="1:7" s="91" customFormat="1" ht="15.75">
      <c r="A17" s="89">
        <f>'[9]Топ100_1'!A18</f>
        <v>10</v>
      </c>
      <c r="B17" s="48" t="s">
        <v>62</v>
      </c>
      <c r="C17" s="67">
        <v>505</v>
      </c>
      <c r="D17" s="67">
        <v>208</v>
      </c>
      <c r="E17" s="67">
        <f t="shared" si="0"/>
        <v>297</v>
      </c>
      <c r="F17" s="67">
        <v>117</v>
      </c>
      <c r="G17" s="67">
        <v>40</v>
      </c>
    </row>
    <row r="18" spans="1:8" s="91" customFormat="1" ht="30.75" customHeight="1">
      <c r="A18" s="89">
        <f>'[9]Топ100_1'!A19</f>
        <v>11</v>
      </c>
      <c r="B18" s="48" t="s">
        <v>63</v>
      </c>
      <c r="C18" s="67">
        <v>474</v>
      </c>
      <c r="D18" s="67">
        <v>411</v>
      </c>
      <c r="E18" s="67">
        <f t="shared" si="0"/>
        <v>63</v>
      </c>
      <c r="F18" s="67">
        <v>67</v>
      </c>
      <c r="G18" s="67">
        <v>153</v>
      </c>
      <c r="H18" s="114"/>
    </row>
    <row r="19" spans="1:7" s="91" customFormat="1" ht="15.75">
      <c r="A19" s="89">
        <f>'[9]Топ100_1'!A20</f>
        <v>12</v>
      </c>
      <c r="B19" s="48" t="s">
        <v>109</v>
      </c>
      <c r="C19" s="67">
        <v>391</v>
      </c>
      <c r="D19" s="67">
        <v>448</v>
      </c>
      <c r="E19" s="67">
        <f t="shared" si="0"/>
        <v>-57</v>
      </c>
      <c r="F19" s="67">
        <v>63</v>
      </c>
      <c r="G19" s="67">
        <v>176</v>
      </c>
    </row>
    <row r="20" spans="1:7" s="91" customFormat="1" ht="65.25" customHeight="1">
      <c r="A20" s="89">
        <f>'[9]Топ100_1'!A21</f>
        <v>13</v>
      </c>
      <c r="B20" s="48" t="s">
        <v>110</v>
      </c>
      <c r="C20" s="67">
        <v>368</v>
      </c>
      <c r="D20" s="67">
        <v>279</v>
      </c>
      <c r="E20" s="67">
        <f t="shared" si="0"/>
        <v>89</v>
      </c>
      <c r="F20" s="67">
        <v>12</v>
      </c>
      <c r="G20" s="67">
        <v>23</v>
      </c>
    </row>
    <row r="21" spans="1:7" s="91" customFormat="1" ht="15.75">
      <c r="A21" s="89">
        <f>'[9]Топ100_1'!A22</f>
        <v>14</v>
      </c>
      <c r="B21" s="48" t="s">
        <v>64</v>
      </c>
      <c r="C21" s="67">
        <v>361</v>
      </c>
      <c r="D21" s="67">
        <v>255</v>
      </c>
      <c r="E21" s="67">
        <f t="shared" si="0"/>
        <v>106</v>
      </c>
      <c r="F21" s="67">
        <v>57</v>
      </c>
      <c r="G21" s="67">
        <v>89</v>
      </c>
    </row>
    <row r="22" spans="1:7" s="114" customFormat="1" ht="15.75">
      <c r="A22" s="89">
        <f>'[9]Топ100_1'!A23</f>
        <v>15</v>
      </c>
      <c r="B22" s="48" t="s">
        <v>111</v>
      </c>
      <c r="C22" s="67">
        <v>355</v>
      </c>
      <c r="D22" s="67">
        <v>98</v>
      </c>
      <c r="E22" s="67">
        <f t="shared" si="0"/>
        <v>257</v>
      </c>
      <c r="F22" s="67">
        <v>101</v>
      </c>
      <c r="G22" s="67">
        <v>24</v>
      </c>
    </row>
    <row r="23" spans="1:7" s="91" customFormat="1" ht="62.25" customHeight="1">
      <c r="A23" s="89">
        <f>'[9]Топ100_1'!A24</f>
        <v>16</v>
      </c>
      <c r="B23" s="48" t="s">
        <v>112</v>
      </c>
      <c r="C23" s="67">
        <v>350</v>
      </c>
      <c r="D23" s="67">
        <v>369</v>
      </c>
      <c r="E23" s="67">
        <f t="shared" si="0"/>
        <v>-19</v>
      </c>
      <c r="F23" s="67">
        <v>3</v>
      </c>
      <c r="G23" s="67">
        <v>42</v>
      </c>
    </row>
    <row r="24" spans="1:7" s="91" customFormat="1" ht="31.5">
      <c r="A24" s="89">
        <f>'[9]Топ100_1'!A25</f>
        <v>17</v>
      </c>
      <c r="B24" s="48" t="s">
        <v>113</v>
      </c>
      <c r="C24" s="67">
        <v>310</v>
      </c>
      <c r="D24" s="67">
        <v>484</v>
      </c>
      <c r="E24" s="67">
        <f t="shared" si="0"/>
        <v>-174</v>
      </c>
      <c r="F24" s="67">
        <v>50</v>
      </c>
      <c r="G24" s="67">
        <v>164</v>
      </c>
    </row>
    <row r="25" spans="1:7" s="91" customFormat="1" ht="15.75">
      <c r="A25" s="89">
        <f>'[9]Топ100_1'!A26</f>
        <v>18</v>
      </c>
      <c r="B25" s="48" t="s">
        <v>114</v>
      </c>
      <c r="C25" s="67">
        <v>304</v>
      </c>
      <c r="D25" s="67">
        <v>104</v>
      </c>
      <c r="E25" s="67">
        <f t="shared" si="0"/>
        <v>200</v>
      </c>
      <c r="F25" s="67">
        <v>122</v>
      </c>
      <c r="G25" s="67">
        <v>44</v>
      </c>
    </row>
    <row r="26" spans="1:7" s="91" customFormat="1" ht="15.75">
      <c r="A26" s="89">
        <f>'[9]Топ100_1'!A27</f>
        <v>19</v>
      </c>
      <c r="B26" s="48" t="s">
        <v>115</v>
      </c>
      <c r="C26" s="67">
        <v>287</v>
      </c>
      <c r="D26" s="67">
        <v>82</v>
      </c>
      <c r="E26" s="67">
        <f t="shared" si="0"/>
        <v>205</v>
      </c>
      <c r="F26" s="67">
        <v>71</v>
      </c>
      <c r="G26" s="67">
        <v>35</v>
      </c>
    </row>
    <row r="27" spans="1:7" s="91" customFormat="1" ht="47.25">
      <c r="A27" s="89">
        <f>'[9]Топ100_1'!A28</f>
        <v>20</v>
      </c>
      <c r="B27" s="48" t="s">
        <v>116</v>
      </c>
      <c r="C27" s="67">
        <v>276</v>
      </c>
      <c r="D27" s="67">
        <v>53</v>
      </c>
      <c r="E27" s="67">
        <f>C27-D27</f>
        <v>223</v>
      </c>
      <c r="F27" s="67">
        <v>81</v>
      </c>
      <c r="G27" s="67">
        <v>12</v>
      </c>
    </row>
    <row r="28" spans="1:7" s="91" customFormat="1" ht="31.5">
      <c r="A28" s="89">
        <f>'[9]Топ100_1'!A29</f>
        <v>21</v>
      </c>
      <c r="B28" s="48" t="s">
        <v>117</v>
      </c>
      <c r="C28" s="67">
        <v>274</v>
      </c>
      <c r="D28" s="67">
        <v>106</v>
      </c>
      <c r="E28" s="67">
        <f t="shared" si="0"/>
        <v>168</v>
      </c>
      <c r="F28" s="67">
        <v>49</v>
      </c>
      <c r="G28" s="67">
        <v>22</v>
      </c>
    </row>
    <row r="29" spans="1:7" s="91" customFormat="1" ht="31.5">
      <c r="A29" s="89">
        <f>'[9]Топ100_1'!A30</f>
        <v>22</v>
      </c>
      <c r="B29" s="48" t="s">
        <v>118</v>
      </c>
      <c r="C29" s="67">
        <v>267</v>
      </c>
      <c r="D29" s="67">
        <v>335</v>
      </c>
      <c r="E29" s="67">
        <f t="shared" si="0"/>
        <v>-68</v>
      </c>
      <c r="F29" s="67">
        <v>63</v>
      </c>
      <c r="G29" s="67">
        <v>121</v>
      </c>
    </row>
    <row r="30" spans="1:7" s="91" customFormat="1" ht="15.75">
      <c r="A30" s="89">
        <f>'[9]Топ100_1'!A31</f>
        <v>23</v>
      </c>
      <c r="B30" s="48" t="s">
        <v>119</v>
      </c>
      <c r="C30" s="67">
        <v>254</v>
      </c>
      <c r="D30" s="67">
        <v>299</v>
      </c>
      <c r="E30" s="67">
        <f t="shared" si="0"/>
        <v>-45</v>
      </c>
      <c r="F30" s="67">
        <v>33</v>
      </c>
      <c r="G30" s="67">
        <v>129</v>
      </c>
    </row>
    <row r="31" spans="1:7" s="91" customFormat="1" ht="15.75">
      <c r="A31" s="89">
        <f>'[9]Топ100_1'!A32</f>
        <v>24</v>
      </c>
      <c r="B31" s="48" t="s">
        <v>120</v>
      </c>
      <c r="C31" s="67">
        <v>250</v>
      </c>
      <c r="D31" s="67">
        <v>266</v>
      </c>
      <c r="E31" s="67">
        <f t="shared" si="0"/>
        <v>-16</v>
      </c>
      <c r="F31" s="67">
        <v>13</v>
      </c>
      <c r="G31" s="67">
        <v>101</v>
      </c>
    </row>
    <row r="32" spans="1:7" s="91" customFormat="1" ht="15.75">
      <c r="A32" s="89">
        <f>'[9]Топ100_1'!A33</f>
        <v>25</v>
      </c>
      <c r="B32" s="48" t="s">
        <v>121</v>
      </c>
      <c r="C32" s="67">
        <v>248</v>
      </c>
      <c r="D32" s="67">
        <v>276</v>
      </c>
      <c r="E32" s="67">
        <f t="shared" si="0"/>
        <v>-28</v>
      </c>
      <c r="F32" s="67">
        <v>29</v>
      </c>
      <c r="G32" s="67">
        <v>96</v>
      </c>
    </row>
    <row r="33" spans="1:7" s="91" customFormat="1" ht="15.75">
      <c r="A33" s="89">
        <f>'[9]Топ100_1'!A34</f>
        <v>26</v>
      </c>
      <c r="B33" s="48" t="s">
        <v>122</v>
      </c>
      <c r="C33" s="67">
        <v>245</v>
      </c>
      <c r="D33" s="67">
        <v>128</v>
      </c>
      <c r="E33" s="67">
        <f t="shared" si="0"/>
        <v>117</v>
      </c>
      <c r="F33" s="67">
        <v>44</v>
      </c>
      <c r="G33" s="67">
        <v>47</v>
      </c>
    </row>
    <row r="34" spans="1:7" s="91" customFormat="1" ht="31.5">
      <c r="A34" s="89">
        <f>'[9]Топ100_1'!A35</f>
        <v>27</v>
      </c>
      <c r="B34" s="48" t="s">
        <v>123</v>
      </c>
      <c r="C34" s="67">
        <v>243</v>
      </c>
      <c r="D34" s="67">
        <v>370</v>
      </c>
      <c r="E34" s="67">
        <f t="shared" si="0"/>
        <v>-127</v>
      </c>
      <c r="F34" s="67">
        <v>32</v>
      </c>
      <c r="G34" s="67">
        <v>140</v>
      </c>
    </row>
    <row r="35" spans="1:7" s="91" customFormat="1" ht="15.75">
      <c r="A35" s="89">
        <f>'[9]Топ100_1'!A36</f>
        <v>28</v>
      </c>
      <c r="B35" s="48" t="s">
        <v>124</v>
      </c>
      <c r="C35" s="67">
        <v>223</v>
      </c>
      <c r="D35" s="67">
        <v>689</v>
      </c>
      <c r="E35" s="67">
        <f>C35-D35</f>
        <v>-466</v>
      </c>
      <c r="F35" s="67">
        <v>160</v>
      </c>
      <c r="G35" s="67">
        <v>573</v>
      </c>
    </row>
    <row r="36" spans="1:7" s="91" customFormat="1" ht="15.75">
      <c r="A36" s="89">
        <f>'[9]Топ100_1'!A37</f>
        <v>29</v>
      </c>
      <c r="B36" s="48" t="s">
        <v>125</v>
      </c>
      <c r="C36" s="67">
        <v>214</v>
      </c>
      <c r="D36" s="67">
        <v>46</v>
      </c>
      <c r="E36" s="67">
        <f t="shared" si="0"/>
        <v>168</v>
      </c>
      <c r="F36" s="67">
        <v>75</v>
      </c>
      <c r="G36" s="67">
        <v>11</v>
      </c>
    </row>
    <row r="37" spans="1:7" s="91" customFormat="1" ht="15.75">
      <c r="A37" s="89">
        <f>'[9]Топ100_1'!A38</f>
        <v>30</v>
      </c>
      <c r="B37" s="48" t="s">
        <v>126</v>
      </c>
      <c r="C37" s="67">
        <v>214</v>
      </c>
      <c r="D37" s="67">
        <v>77</v>
      </c>
      <c r="E37" s="67">
        <f t="shared" si="0"/>
        <v>137</v>
      </c>
      <c r="F37" s="67">
        <v>73</v>
      </c>
      <c r="G37" s="67">
        <v>24</v>
      </c>
    </row>
    <row r="38" spans="1:7" s="91" customFormat="1" ht="15.75">
      <c r="A38" s="89">
        <f>'[9]Топ100_1'!A39</f>
        <v>31</v>
      </c>
      <c r="B38" s="48" t="s">
        <v>127</v>
      </c>
      <c r="C38" s="67">
        <v>190</v>
      </c>
      <c r="D38" s="67">
        <v>52</v>
      </c>
      <c r="E38" s="67">
        <f t="shared" si="0"/>
        <v>138</v>
      </c>
      <c r="F38" s="67">
        <v>58</v>
      </c>
      <c r="G38" s="67">
        <v>14</v>
      </c>
    </row>
    <row r="39" spans="1:7" s="91" customFormat="1" ht="48" customHeight="1">
      <c r="A39" s="89">
        <f>'[9]Топ100_1'!A40</f>
        <v>32</v>
      </c>
      <c r="B39" s="48" t="s">
        <v>141</v>
      </c>
      <c r="C39" s="67">
        <v>187</v>
      </c>
      <c r="D39" s="67">
        <v>119</v>
      </c>
      <c r="E39" s="67">
        <f t="shared" si="0"/>
        <v>68</v>
      </c>
      <c r="F39" s="67">
        <v>34</v>
      </c>
      <c r="G39" s="67">
        <v>45</v>
      </c>
    </row>
    <row r="40" spans="1:7" s="91" customFormat="1" ht="15.75">
      <c r="A40" s="89">
        <f>'[9]Топ100_1'!A41</f>
        <v>33</v>
      </c>
      <c r="B40" s="48" t="s">
        <v>142</v>
      </c>
      <c r="C40" s="67">
        <v>174</v>
      </c>
      <c r="D40" s="67">
        <v>79</v>
      </c>
      <c r="E40" s="67">
        <f t="shared" si="0"/>
        <v>95</v>
      </c>
      <c r="F40" s="67">
        <v>52</v>
      </c>
      <c r="G40" s="67">
        <v>10</v>
      </c>
    </row>
    <row r="41" spans="1:7" s="115" customFormat="1" ht="31.5" customHeight="1">
      <c r="A41" s="89">
        <f>'[9]Топ100_1'!A42</f>
        <v>34</v>
      </c>
      <c r="B41" s="48" t="s">
        <v>143</v>
      </c>
      <c r="C41" s="67">
        <v>165</v>
      </c>
      <c r="D41" s="67">
        <v>152</v>
      </c>
      <c r="E41" s="67">
        <f t="shared" si="0"/>
        <v>13</v>
      </c>
      <c r="F41" s="67">
        <v>14</v>
      </c>
      <c r="G41" s="67">
        <v>49</v>
      </c>
    </row>
    <row r="42" spans="1:7" s="91" customFormat="1" ht="15.75">
      <c r="A42" s="89">
        <f>'[9]Топ100_1'!A43</f>
        <v>35</v>
      </c>
      <c r="B42" s="48" t="s">
        <v>128</v>
      </c>
      <c r="C42" s="67">
        <v>160</v>
      </c>
      <c r="D42" s="67">
        <v>72</v>
      </c>
      <c r="E42" s="67">
        <f t="shared" si="0"/>
        <v>88</v>
      </c>
      <c r="F42" s="67">
        <v>41</v>
      </c>
      <c r="G42" s="67">
        <v>25</v>
      </c>
    </row>
    <row r="43" spans="1:7" s="91" customFormat="1" ht="31.5">
      <c r="A43" s="89">
        <f>'[9]Топ100_1'!A44</f>
        <v>36</v>
      </c>
      <c r="B43" s="48" t="s">
        <v>144</v>
      </c>
      <c r="C43" s="67">
        <v>158</v>
      </c>
      <c r="D43" s="67">
        <v>52</v>
      </c>
      <c r="E43" s="67">
        <f t="shared" si="0"/>
        <v>106</v>
      </c>
      <c r="F43" s="67">
        <v>25</v>
      </c>
      <c r="G43" s="67">
        <v>21</v>
      </c>
    </row>
    <row r="44" spans="1:7" s="91" customFormat="1" ht="15.75">
      <c r="A44" s="89">
        <f>'[9]Топ100_1'!A45</f>
        <v>37</v>
      </c>
      <c r="B44" s="48" t="s">
        <v>129</v>
      </c>
      <c r="C44" s="67">
        <v>156</v>
      </c>
      <c r="D44" s="67">
        <v>108</v>
      </c>
      <c r="E44" s="67">
        <f t="shared" si="0"/>
        <v>48</v>
      </c>
      <c r="F44" s="67">
        <v>21</v>
      </c>
      <c r="G44" s="67">
        <v>27</v>
      </c>
    </row>
    <row r="45" spans="1:7" s="91" customFormat="1" ht="15.75">
      <c r="A45" s="89">
        <f>'[9]Топ100_1'!A46</f>
        <v>38</v>
      </c>
      <c r="B45" s="48" t="s">
        <v>130</v>
      </c>
      <c r="C45" s="67">
        <v>153</v>
      </c>
      <c r="D45" s="67">
        <v>108</v>
      </c>
      <c r="E45" s="67">
        <f t="shared" si="0"/>
        <v>45</v>
      </c>
      <c r="F45" s="67">
        <v>31</v>
      </c>
      <c r="G45" s="67">
        <v>47</v>
      </c>
    </row>
    <row r="46" spans="1:7" s="90" customFormat="1" ht="18" customHeight="1">
      <c r="A46" s="89">
        <f>'[9]Топ100_1'!A47</f>
        <v>39</v>
      </c>
      <c r="B46" s="92" t="s">
        <v>131</v>
      </c>
      <c r="C46" s="93">
        <v>149</v>
      </c>
      <c r="D46" s="93">
        <v>117</v>
      </c>
      <c r="E46" s="67">
        <f t="shared" si="0"/>
        <v>32</v>
      </c>
      <c r="F46" s="93">
        <v>29</v>
      </c>
      <c r="G46" s="93">
        <v>40</v>
      </c>
    </row>
    <row r="47" spans="1:7" s="90" customFormat="1" ht="15.75">
      <c r="A47" s="89">
        <f>'[9]Топ100_1'!A48</f>
        <v>40</v>
      </c>
      <c r="B47" s="92" t="s">
        <v>132</v>
      </c>
      <c r="C47" s="93">
        <v>148</v>
      </c>
      <c r="D47" s="93">
        <v>266</v>
      </c>
      <c r="E47" s="67">
        <f t="shared" si="0"/>
        <v>-118</v>
      </c>
      <c r="F47" s="93">
        <v>22</v>
      </c>
      <c r="G47" s="93">
        <v>98</v>
      </c>
    </row>
    <row r="48" spans="1:7" s="90" customFormat="1" ht="32.25" customHeight="1">
      <c r="A48" s="89">
        <f>'[9]Топ100_1'!A49</f>
        <v>41</v>
      </c>
      <c r="B48" s="94" t="s">
        <v>133</v>
      </c>
      <c r="C48" s="93">
        <v>141</v>
      </c>
      <c r="D48" s="93">
        <v>30</v>
      </c>
      <c r="E48" s="67">
        <f t="shared" si="0"/>
        <v>111</v>
      </c>
      <c r="F48" s="93">
        <v>42</v>
      </c>
      <c r="G48" s="93">
        <v>10</v>
      </c>
    </row>
    <row r="49" spans="1:7" s="90" customFormat="1" ht="15.75">
      <c r="A49" s="89">
        <f>'[9]Топ100_1'!A50</f>
        <v>42</v>
      </c>
      <c r="B49" s="48" t="s">
        <v>146</v>
      </c>
      <c r="C49" s="93">
        <v>137</v>
      </c>
      <c r="D49" s="93">
        <v>79</v>
      </c>
      <c r="E49" s="67">
        <f t="shared" si="0"/>
        <v>58</v>
      </c>
      <c r="F49" s="93">
        <v>18</v>
      </c>
      <c r="G49" s="93">
        <v>28</v>
      </c>
    </row>
    <row r="50" spans="1:7" s="90" customFormat="1" ht="36.75" customHeight="1">
      <c r="A50" s="89">
        <f>'[9]Топ100_1'!A51</f>
        <v>43</v>
      </c>
      <c r="B50" s="48" t="s">
        <v>134</v>
      </c>
      <c r="C50" s="93">
        <v>126</v>
      </c>
      <c r="D50" s="93">
        <v>8</v>
      </c>
      <c r="E50" s="67">
        <f>C50-D50</f>
        <v>118</v>
      </c>
      <c r="F50" s="93">
        <v>68</v>
      </c>
      <c r="G50" s="93">
        <v>2</v>
      </c>
    </row>
    <row r="51" spans="1:7" s="90" customFormat="1" ht="47.25">
      <c r="A51" s="89">
        <f>'[9]Топ100_1'!A52</f>
        <v>44</v>
      </c>
      <c r="B51" s="48" t="s">
        <v>135</v>
      </c>
      <c r="C51" s="93">
        <v>125</v>
      </c>
      <c r="D51" s="93">
        <v>28</v>
      </c>
      <c r="E51" s="67">
        <f t="shared" si="0"/>
        <v>97</v>
      </c>
      <c r="F51" s="93">
        <v>54</v>
      </c>
      <c r="G51" s="93">
        <v>10</v>
      </c>
    </row>
    <row r="52" spans="1:7" s="90" customFormat="1" ht="15.75">
      <c r="A52" s="89">
        <f>'[9]Топ100_1'!A53</f>
        <v>45</v>
      </c>
      <c r="B52" s="48" t="s">
        <v>136</v>
      </c>
      <c r="C52" s="93">
        <v>122</v>
      </c>
      <c r="D52" s="93">
        <v>64</v>
      </c>
      <c r="E52" s="67">
        <f t="shared" si="0"/>
        <v>58</v>
      </c>
      <c r="F52" s="93">
        <v>30</v>
      </c>
      <c r="G52" s="93">
        <v>24</v>
      </c>
    </row>
    <row r="53" spans="1:7" s="90" customFormat="1" ht="38.25" customHeight="1">
      <c r="A53" s="89">
        <f>'[9]Топ100_1'!A54</f>
        <v>46</v>
      </c>
      <c r="B53" s="48" t="s">
        <v>145</v>
      </c>
      <c r="C53" s="93">
        <v>120</v>
      </c>
      <c r="D53" s="93">
        <v>44</v>
      </c>
      <c r="E53" s="67">
        <f t="shared" si="0"/>
        <v>76</v>
      </c>
      <c r="F53" s="93">
        <v>42</v>
      </c>
      <c r="G53" s="93">
        <v>16</v>
      </c>
    </row>
    <row r="54" spans="1:7" s="90" customFormat="1" ht="15.75">
      <c r="A54" s="89">
        <f>'[9]Топ100_1'!A55</f>
        <v>47</v>
      </c>
      <c r="B54" s="94" t="s">
        <v>137</v>
      </c>
      <c r="C54" s="95">
        <v>119</v>
      </c>
      <c r="D54" s="95">
        <v>203</v>
      </c>
      <c r="E54" s="67">
        <f t="shared" si="0"/>
        <v>-84</v>
      </c>
      <c r="F54" s="95">
        <v>20</v>
      </c>
      <c r="G54" s="95">
        <v>79</v>
      </c>
    </row>
    <row r="55" spans="1:7" s="90" customFormat="1" ht="14.25" customHeight="1">
      <c r="A55" s="89">
        <f>'[9]Топ100_1'!A56</f>
        <v>48</v>
      </c>
      <c r="B55" s="94" t="s">
        <v>138</v>
      </c>
      <c r="C55" s="93">
        <v>116</v>
      </c>
      <c r="D55" s="93">
        <v>236</v>
      </c>
      <c r="E55" s="67">
        <f t="shared" si="0"/>
        <v>-120</v>
      </c>
      <c r="F55" s="93">
        <v>8</v>
      </c>
      <c r="G55" s="93">
        <v>87</v>
      </c>
    </row>
    <row r="56" spans="1:7" s="90" customFormat="1" ht="22.5" customHeight="1">
      <c r="A56" s="89">
        <f>'[9]Топ100_1'!A57</f>
        <v>49</v>
      </c>
      <c r="B56" s="116" t="s">
        <v>139</v>
      </c>
      <c r="C56" s="93">
        <v>113</v>
      </c>
      <c r="D56" s="93">
        <v>24</v>
      </c>
      <c r="E56" s="67">
        <f t="shared" si="0"/>
        <v>89</v>
      </c>
      <c r="F56" s="93">
        <v>34</v>
      </c>
      <c r="G56" s="93">
        <v>10</v>
      </c>
    </row>
    <row r="57" spans="1:7" s="90" customFormat="1" ht="27" customHeight="1">
      <c r="A57" s="89">
        <f>'[9]Топ100_1'!A58</f>
        <v>50</v>
      </c>
      <c r="B57" s="94" t="s">
        <v>140</v>
      </c>
      <c r="C57" s="93">
        <v>111</v>
      </c>
      <c r="D57" s="93">
        <v>235</v>
      </c>
      <c r="E57" s="67">
        <f t="shared" si="0"/>
        <v>-124</v>
      </c>
      <c r="F57" s="93">
        <v>18</v>
      </c>
      <c r="G57" s="93">
        <v>95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24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10.28125" defaultRowHeight="15"/>
  <cols>
    <col min="1" max="1" width="3.28125" style="40" customWidth="1"/>
    <col min="2" max="2" width="65.57421875" style="49" customWidth="1"/>
    <col min="3" max="3" width="22.421875" style="65" customWidth="1"/>
    <col min="4" max="250" width="9.140625" style="40" customWidth="1"/>
    <col min="251" max="251" width="4.28125" style="40" customWidth="1"/>
    <col min="252" max="252" width="31.140625" style="40" customWidth="1"/>
    <col min="253" max="255" width="10.00390625" style="40" customWidth="1"/>
    <col min="256" max="16384" width="10.28125" style="40" customWidth="1"/>
  </cols>
  <sheetData>
    <row r="1" spans="1:256" ht="34.5" customHeight="1">
      <c r="A1" s="136" t="s">
        <v>154</v>
      </c>
      <c r="B1" s="136"/>
      <c r="C1" s="13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2:256" ht="21.75" customHeight="1">
      <c r="B2" s="136" t="s">
        <v>70</v>
      </c>
      <c r="C2" s="13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ht="2.25" customHeight="1"/>
    <row r="4" spans="1:3" ht="48.75" customHeight="1">
      <c r="A4" s="79" t="s">
        <v>46</v>
      </c>
      <c r="B4" s="80" t="s">
        <v>42</v>
      </c>
      <c r="C4" s="81" t="s">
        <v>48</v>
      </c>
    </row>
    <row r="5" spans="1:256" ht="15.75">
      <c r="A5" s="68">
        <v>1</v>
      </c>
      <c r="B5" s="64" t="s">
        <v>71</v>
      </c>
      <c r="C5" s="47">
        <v>12621.67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15.75">
      <c r="A6" s="68">
        <v>2</v>
      </c>
      <c r="B6" s="118" t="s">
        <v>72</v>
      </c>
      <c r="C6" s="67">
        <v>11457.78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5.75">
      <c r="A7" s="68">
        <v>3</v>
      </c>
      <c r="B7" s="118" t="s">
        <v>149</v>
      </c>
      <c r="C7" s="67">
        <v>11040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5.75">
      <c r="A8" s="68">
        <v>4</v>
      </c>
      <c r="B8" s="118" t="s">
        <v>79</v>
      </c>
      <c r="C8" s="67">
        <v>10306.67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5.75">
      <c r="A9" s="68">
        <v>5</v>
      </c>
      <c r="B9" s="118" t="s">
        <v>50</v>
      </c>
      <c r="C9" s="67">
        <v>10200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5.75">
      <c r="A10" s="68">
        <v>6</v>
      </c>
      <c r="B10" s="118" t="s">
        <v>74</v>
      </c>
      <c r="C10" s="67">
        <v>10032.54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5.75" customHeight="1">
      <c r="A11" s="68">
        <v>7</v>
      </c>
      <c r="B11" s="118" t="s">
        <v>150</v>
      </c>
      <c r="C11" s="67">
        <v>10000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5.75">
      <c r="A12" s="68">
        <v>8</v>
      </c>
      <c r="B12" s="64" t="s">
        <v>76</v>
      </c>
      <c r="C12" s="47">
        <v>9928.95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5.75">
      <c r="A13" s="68">
        <v>9</v>
      </c>
      <c r="B13" s="64" t="s">
        <v>75</v>
      </c>
      <c r="C13" s="47">
        <v>9562.37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5.75">
      <c r="A14" s="68">
        <v>10</v>
      </c>
      <c r="B14" s="64" t="s">
        <v>65</v>
      </c>
      <c r="C14" s="47">
        <v>9293.82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5.75">
      <c r="A15" s="68">
        <v>11</v>
      </c>
      <c r="B15" s="64" t="s">
        <v>78</v>
      </c>
      <c r="C15" s="47">
        <v>9100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5.75">
      <c r="A16" s="68">
        <v>12</v>
      </c>
      <c r="B16" s="64" t="s">
        <v>47</v>
      </c>
      <c r="C16" s="47">
        <v>9082.17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5.75">
      <c r="A17" s="68">
        <v>13</v>
      </c>
      <c r="B17" s="64" t="s">
        <v>77</v>
      </c>
      <c r="C17" s="47">
        <v>8994.38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15.75">
      <c r="A18" s="68">
        <v>14</v>
      </c>
      <c r="B18" s="64" t="s">
        <v>73</v>
      </c>
      <c r="C18" s="47">
        <v>8966.67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5.75">
      <c r="A19" s="68">
        <v>15</v>
      </c>
      <c r="B19" s="64" t="s">
        <v>83</v>
      </c>
      <c r="C19" s="47">
        <v>8908.13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15.75">
      <c r="A20" s="68">
        <v>16</v>
      </c>
      <c r="B20" s="64" t="s">
        <v>82</v>
      </c>
      <c r="C20" s="47">
        <v>8886.47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15.75">
      <c r="A21" s="68">
        <v>17</v>
      </c>
      <c r="B21" s="64" t="s">
        <v>81</v>
      </c>
      <c r="C21" s="47">
        <v>8815.79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15.75">
      <c r="A22" s="68">
        <v>18</v>
      </c>
      <c r="B22" s="64" t="s">
        <v>80</v>
      </c>
      <c r="C22" s="47">
        <v>8731.59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5.75">
      <c r="A23" s="68">
        <v>19</v>
      </c>
      <c r="B23" s="64" t="s">
        <v>66</v>
      </c>
      <c r="C23" s="47">
        <v>8671.84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15.75">
      <c r="A24" s="68">
        <v>20</v>
      </c>
      <c r="B24" s="64" t="s">
        <v>155</v>
      </c>
      <c r="C24" s="47">
        <v>8607.71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57"/>
  <sheetViews>
    <sheetView view="pageBreakPreview" zoomScaleSheetLayoutView="100" zoomScalePageLayoutView="0" workbookViewId="0" topLeftCell="A31">
      <selection activeCell="B46" sqref="B46"/>
    </sheetView>
  </sheetViews>
  <sheetFormatPr defaultColWidth="8.8515625" defaultRowHeight="15"/>
  <cols>
    <col min="1" max="1" width="59.140625" style="40" customWidth="1"/>
    <col min="2" max="2" width="24.57421875" style="62" customWidth="1"/>
    <col min="3" max="16384" width="8.8515625" style="1" customWidth="1"/>
  </cols>
  <sheetData>
    <row r="1" spans="1:2" ht="62.25" customHeight="1">
      <c r="A1" s="137" t="s">
        <v>153</v>
      </c>
      <c r="B1" s="137"/>
    </row>
    <row r="2" spans="1:2" ht="14.25" customHeight="1">
      <c r="A2" s="138"/>
      <c r="B2" s="138"/>
    </row>
    <row r="3" spans="1:2" ht="44.25" customHeight="1" thickBot="1">
      <c r="A3" s="41" t="s">
        <v>42</v>
      </c>
      <c r="B3" s="55" t="s">
        <v>49</v>
      </c>
    </row>
    <row r="4" spans="1:2" ht="40.5" customHeight="1" thickTop="1">
      <c r="A4" s="56" t="s">
        <v>29</v>
      </c>
      <c r="B4" s="57">
        <v>7982.061531791909</v>
      </c>
    </row>
    <row r="5" spans="1:2" ht="15.75">
      <c r="A5" s="51" t="s">
        <v>71</v>
      </c>
      <c r="B5" s="58">
        <v>12621.67</v>
      </c>
    </row>
    <row r="6" spans="1:2" ht="15.75">
      <c r="A6" s="51" t="s">
        <v>72</v>
      </c>
      <c r="B6" s="58">
        <v>11457.78</v>
      </c>
    </row>
    <row r="7" spans="1:2" ht="15.75">
      <c r="A7" s="51" t="s">
        <v>149</v>
      </c>
      <c r="B7" s="58">
        <v>11040</v>
      </c>
    </row>
    <row r="8" spans="1:2" ht="15.75">
      <c r="A8" s="51" t="s">
        <v>73</v>
      </c>
      <c r="B8" s="58">
        <v>8966.67</v>
      </c>
    </row>
    <row r="9" spans="1:2" ht="16.5" thickBot="1">
      <c r="A9" s="51" t="s">
        <v>67</v>
      </c>
      <c r="B9" s="58">
        <v>8544.79</v>
      </c>
    </row>
    <row r="10" spans="1:2" ht="24" customHeight="1" thickTop="1">
      <c r="A10" s="56" t="s">
        <v>3</v>
      </c>
      <c r="B10" s="57">
        <v>6018.560810397551</v>
      </c>
    </row>
    <row r="11" spans="1:2" ht="15.75">
      <c r="A11" s="51" t="s">
        <v>82</v>
      </c>
      <c r="B11" s="58">
        <v>8886.47</v>
      </c>
    </row>
    <row r="12" spans="1:2" ht="15.75">
      <c r="A12" s="51" t="s">
        <v>84</v>
      </c>
      <c r="B12" s="58">
        <v>7940.42</v>
      </c>
    </row>
    <row r="13" spans="1:2" ht="15.75">
      <c r="A13" s="51" t="s">
        <v>68</v>
      </c>
      <c r="B13" s="58">
        <v>7890.62</v>
      </c>
    </row>
    <row r="14" spans="1:2" ht="15.75">
      <c r="A14" s="51" t="s">
        <v>86</v>
      </c>
      <c r="B14" s="58">
        <v>7087.63</v>
      </c>
    </row>
    <row r="15" spans="1:2" ht="19.5" customHeight="1" thickBot="1">
      <c r="A15" s="51" t="s">
        <v>85</v>
      </c>
      <c r="B15" s="58">
        <v>6785.33</v>
      </c>
    </row>
    <row r="16" spans="1:2" ht="24.75" customHeight="1" thickTop="1">
      <c r="A16" s="56" t="s">
        <v>2</v>
      </c>
      <c r="B16" s="57">
        <v>5783.155892193308</v>
      </c>
    </row>
    <row r="17" spans="1:2" ht="15.75">
      <c r="A17" s="51" t="s">
        <v>150</v>
      </c>
      <c r="B17" s="58">
        <v>10000</v>
      </c>
    </row>
    <row r="18" spans="1:2" ht="15.75">
      <c r="A18" s="51" t="s">
        <v>90</v>
      </c>
      <c r="B18" s="58">
        <v>8124.82</v>
      </c>
    </row>
    <row r="19" spans="1:2" ht="15.75">
      <c r="A19" s="51" t="s">
        <v>88</v>
      </c>
      <c r="B19" s="58">
        <v>7270.42</v>
      </c>
    </row>
    <row r="20" spans="1:2" ht="15.75">
      <c r="A20" s="51" t="s">
        <v>87</v>
      </c>
      <c r="B20" s="58">
        <v>7207.5</v>
      </c>
    </row>
    <row r="21" spans="1:2" ht="16.5" thickBot="1">
      <c r="A21" s="51" t="s">
        <v>89</v>
      </c>
      <c r="B21" s="58">
        <v>6904</v>
      </c>
    </row>
    <row r="22" spans="1:2" ht="36.75" customHeight="1" thickTop="1">
      <c r="A22" s="56" t="s">
        <v>1</v>
      </c>
      <c r="B22" s="57">
        <v>5104.645476190476</v>
      </c>
    </row>
    <row r="23" spans="1:2" ht="15.75">
      <c r="A23" s="53" t="s">
        <v>92</v>
      </c>
      <c r="B23" s="58">
        <v>8000</v>
      </c>
    </row>
    <row r="24" spans="1:2" ht="15.75">
      <c r="A24" s="53" t="s">
        <v>156</v>
      </c>
      <c r="B24" s="58">
        <v>7953</v>
      </c>
    </row>
    <row r="25" spans="1:2" ht="15.75">
      <c r="A25" s="53" t="s">
        <v>91</v>
      </c>
      <c r="B25" s="58">
        <v>7527.27</v>
      </c>
    </row>
    <row r="26" spans="1:2" ht="15.75">
      <c r="A26" s="53" t="s">
        <v>151</v>
      </c>
      <c r="B26" s="58">
        <v>7400</v>
      </c>
    </row>
    <row r="27" spans="1:2" ht="16.5" thickBot="1">
      <c r="A27" s="53" t="s">
        <v>157</v>
      </c>
      <c r="B27" s="58">
        <v>7000</v>
      </c>
    </row>
    <row r="28" spans="1:2" ht="31.5" customHeight="1" thickTop="1">
      <c r="A28" s="56" t="s">
        <v>5</v>
      </c>
      <c r="B28" s="57">
        <v>4819.943079096045</v>
      </c>
    </row>
    <row r="29" spans="1:2" ht="15.75">
      <c r="A29" s="52" t="s">
        <v>158</v>
      </c>
      <c r="B29" s="58">
        <v>8166.67</v>
      </c>
    </row>
    <row r="30" spans="1:2" ht="15.75">
      <c r="A30" s="52" t="s">
        <v>54</v>
      </c>
      <c r="B30" s="58">
        <v>7987.5</v>
      </c>
    </row>
    <row r="31" spans="1:2" ht="15.75">
      <c r="A31" s="52" t="s">
        <v>159</v>
      </c>
      <c r="B31" s="58">
        <v>7844.78</v>
      </c>
    </row>
    <row r="32" spans="1:2" ht="15.75">
      <c r="A32" s="52" t="s">
        <v>93</v>
      </c>
      <c r="B32" s="58">
        <v>7287.6</v>
      </c>
    </row>
    <row r="33" spans="1:2" ht="15.75">
      <c r="A33" s="52" t="s">
        <v>94</v>
      </c>
      <c r="B33" s="58">
        <v>6005</v>
      </c>
    </row>
    <row r="34" spans="1:2" ht="65.25" customHeight="1">
      <c r="A34" s="60" t="s">
        <v>30</v>
      </c>
      <c r="B34" s="61">
        <v>7646.4926</v>
      </c>
    </row>
    <row r="35" spans="1:2" ht="15.75">
      <c r="A35" s="51" t="s">
        <v>47</v>
      </c>
      <c r="B35" s="58">
        <v>9082.17</v>
      </c>
    </row>
    <row r="36" spans="1:2" ht="15.75">
      <c r="A36" s="51" t="s">
        <v>78</v>
      </c>
      <c r="B36" s="58">
        <v>9100</v>
      </c>
    </row>
    <row r="37" spans="1:2" ht="15.75">
      <c r="A37" s="51" t="s">
        <v>77</v>
      </c>
      <c r="B37" s="58">
        <v>8994.38</v>
      </c>
    </row>
    <row r="38" spans="1:2" ht="15.75">
      <c r="A38" s="51" t="s">
        <v>50</v>
      </c>
      <c r="B38" s="58">
        <v>10200</v>
      </c>
    </row>
    <row r="39" spans="1:2" ht="19.5" customHeight="1">
      <c r="A39" s="51" t="s">
        <v>152</v>
      </c>
      <c r="B39" s="58">
        <v>7430.75</v>
      </c>
    </row>
    <row r="40" spans="1:2" ht="36" customHeight="1">
      <c r="A40" s="60" t="s">
        <v>6</v>
      </c>
      <c r="B40" s="61">
        <v>6605.673339587241</v>
      </c>
    </row>
    <row r="41" spans="1:2" ht="15.75">
      <c r="A41" s="51" t="s">
        <v>74</v>
      </c>
      <c r="B41" s="58">
        <v>10032.54</v>
      </c>
    </row>
    <row r="42" spans="1:2" ht="15.75">
      <c r="A42" s="51" t="s">
        <v>76</v>
      </c>
      <c r="B42" s="58">
        <v>9928.95</v>
      </c>
    </row>
    <row r="43" spans="1:2" ht="15.75">
      <c r="A43" s="51" t="s">
        <v>75</v>
      </c>
      <c r="B43" s="58">
        <v>9562.37</v>
      </c>
    </row>
    <row r="44" spans="1:2" ht="15.75">
      <c r="A44" s="51" t="s">
        <v>160</v>
      </c>
      <c r="B44" s="58">
        <v>8013.32</v>
      </c>
    </row>
    <row r="45" spans="1:2" ht="15.75">
      <c r="A45" s="51" t="s">
        <v>161</v>
      </c>
      <c r="B45" s="58">
        <v>7929.14</v>
      </c>
    </row>
    <row r="46" spans="1:2" ht="78" customHeight="1">
      <c r="A46" s="60" t="s">
        <v>7</v>
      </c>
      <c r="B46" s="61">
        <v>6977.274124062714</v>
      </c>
    </row>
    <row r="47" spans="1:2" ht="21" customHeight="1">
      <c r="A47" s="53" t="s">
        <v>79</v>
      </c>
      <c r="B47" s="59">
        <v>10306.67</v>
      </c>
    </row>
    <row r="48" spans="1:2" ht="19.5" customHeight="1">
      <c r="A48" s="53" t="s">
        <v>65</v>
      </c>
      <c r="B48" s="59">
        <v>9293.82</v>
      </c>
    </row>
    <row r="49" spans="1:2" ht="19.5" customHeight="1">
      <c r="A49" s="53" t="s">
        <v>83</v>
      </c>
      <c r="B49" s="59">
        <v>8908.13</v>
      </c>
    </row>
    <row r="50" spans="1:2" ht="19.5" customHeight="1">
      <c r="A50" s="53" t="s">
        <v>81</v>
      </c>
      <c r="B50" s="59">
        <v>8815.79</v>
      </c>
    </row>
    <row r="51" spans="1:2" ht="19.5" customHeight="1">
      <c r="A51" s="53" t="s">
        <v>66</v>
      </c>
      <c r="B51" s="59">
        <v>8671.84</v>
      </c>
    </row>
    <row r="52" spans="1:2" ht="35.25" customHeight="1">
      <c r="A52" s="60" t="s">
        <v>4</v>
      </c>
      <c r="B52" s="61">
        <v>6804.299968329374</v>
      </c>
    </row>
    <row r="53" spans="1:2" ht="15.75">
      <c r="A53" s="50" t="s">
        <v>80</v>
      </c>
      <c r="B53" s="59">
        <v>8731.59</v>
      </c>
    </row>
    <row r="54" spans="1:2" ht="15.75">
      <c r="A54" s="50" t="s">
        <v>61</v>
      </c>
      <c r="B54" s="59">
        <v>8187.09</v>
      </c>
    </row>
    <row r="55" spans="1:2" ht="18.75" customHeight="1">
      <c r="A55" s="50" t="s">
        <v>60</v>
      </c>
      <c r="B55" s="59">
        <v>7750</v>
      </c>
    </row>
    <row r="56" spans="1:2" ht="15.75">
      <c r="A56" s="50" t="s">
        <v>95</v>
      </c>
      <c r="B56" s="59">
        <v>7560</v>
      </c>
    </row>
    <row r="57" spans="1:2" ht="17.25" customHeight="1">
      <c r="A57" s="50" t="s">
        <v>96</v>
      </c>
      <c r="B57" s="59">
        <v>6589.33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2" manualBreakCount="2">
    <brk id="21" max="255" man="1"/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8"/>
  <sheetViews>
    <sheetView tabSelected="1" view="pageBreakPreview" zoomScale="70" zoomScaleNormal="75" zoomScaleSheetLayoutView="70" zoomScalePageLayoutView="0" workbookViewId="0" topLeftCell="A1">
      <selection activeCell="K10" sqref="K10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26" t="s">
        <v>53</v>
      </c>
      <c r="B1" s="126"/>
      <c r="C1" s="126"/>
      <c r="D1" s="126"/>
      <c r="E1" s="126"/>
      <c r="F1" s="126"/>
      <c r="G1" s="126"/>
    </row>
    <row r="2" spans="1:7" s="2" customFormat="1" ht="19.5" customHeight="1">
      <c r="A2" s="122" t="s">
        <v>33</v>
      </c>
      <c r="B2" s="122"/>
      <c r="C2" s="122"/>
      <c r="D2" s="122"/>
      <c r="E2" s="122"/>
      <c r="F2" s="122"/>
      <c r="G2" s="122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23"/>
      <c r="B4" s="128" t="s">
        <v>99</v>
      </c>
      <c r="C4" s="128"/>
      <c r="D4" s="139" t="s">
        <v>31</v>
      </c>
      <c r="E4" s="140" t="s">
        <v>101</v>
      </c>
      <c r="F4" s="141"/>
      <c r="G4" s="124" t="s">
        <v>31</v>
      </c>
    </row>
    <row r="5" spans="1:7" s="4" customFormat="1" ht="66" customHeight="1">
      <c r="A5" s="123"/>
      <c r="B5" s="75" t="s">
        <v>55</v>
      </c>
      <c r="C5" s="75" t="s">
        <v>57</v>
      </c>
      <c r="D5" s="139"/>
      <c r="E5" s="69" t="s">
        <v>55</v>
      </c>
      <c r="F5" s="69" t="s">
        <v>57</v>
      </c>
      <c r="G5" s="124"/>
    </row>
    <row r="6" spans="1:9" s="4" customFormat="1" ht="28.5" customHeight="1">
      <c r="A6" s="72" t="s">
        <v>32</v>
      </c>
      <c r="B6" s="30">
        <f>SUM(B7:B15)</f>
        <v>34012</v>
      </c>
      <c r="C6" s="24">
        <f>SUM(C7:C15)</f>
        <v>31589</v>
      </c>
      <c r="D6" s="9">
        <f>ROUND(C6/B6*100,1)</f>
        <v>92.9</v>
      </c>
      <c r="E6" s="24">
        <f>SUM(E7:E15)</f>
        <v>11953</v>
      </c>
      <c r="F6" s="24">
        <f>SUM(F7:F15)</f>
        <v>11215</v>
      </c>
      <c r="G6" s="76">
        <f>ROUND(F6/E6*100,1)</f>
        <v>93.8</v>
      </c>
      <c r="I6" s="25"/>
    </row>
    <row r="7" spans="1:9" s="5" customFormat="1" ht="45.75" customHeight="1">
      <c r="A7" s="77" t="s">
        <v>34</v>
      </c>
      <c r="B7" s="97">
        <v>6771</v>
      </c>
      <c r="C7" s="97">
        <v>6059</v>
      </c>
      <c r="D7" s="84">
        <f>ROUND(C7/B7*100,1)</f>
        <v>89.5</v>
      </c>
      <c r="E7" s="103">
        <v>2644</v>
      </c>
      <c r="F7" s="97">
        <v>2384</v>
      </c>
      <c r="G7" s="104">
        <f aca="true" t="shared" si="0" ref="G7:G15">ROUND(F7/E7*100,1)</f>
        <v>90.2</v>
      </c>
      <c r="H7" s="26"/>
      <c r="I7" s="25"/>
    </row>
    <row r="8" spans="1:9" s="5" customFormat="1" ht="30" customHeight="1">
      <c r="A8" s="77" t="s">
        <v>3</v>
      </c>
      <c r="B8" s="97">
        <v>3553</v>
      </c>
      <c r="C8" s="97">
        <v>3470</v>
      </c>
      <c r="D8" s="84">
        <f aca="true" t="shared" si="1" ref="D8:D15">ROUND(C8/B8*100,1)</f>
        <v>97.7</v>
      </c>
      <c r="E8" s="103">
        <v>1338</v>
      </c>
      <c r="F8" s="97">
        <v>1308</v>
      </c>
      <c r="G8" s="104">
        <f t="shared" si="0"/>
        <v>97.8</v>
      </c>
      <c r="H8" s="26"/>
      <c r="I8" s="25"/>
    </row>
    <row r="9" spans="1:9" ht="33" customHeight="1">
      <c r="A9" s="77" t="s">
        <v>2</v>
      </c>
      <c r="B9" s="105">
        <v>3440</v>
      </c>
      <c r="C9" s="97">
        <v>3322</v>
      </c>
      <c r="D9" s="84">
        <f t="shared" si="1"/>
        <v>96.6</v>
      </c>
      <c r="E9" s="103">
        <v>1268</v>
      </c>
      <c r="F9" s="97">
        <v>1274</v>
      </c>
      <c r="G9" s="104">
        <f t="shared" si="0"/>
        <v>100.5</v>
      </c>
      <c r="H9" s="26"/>
      <c r="I9" s="25"/>
    </row>
    <row r="10" spans="1:9" ht="28.5" customHeight="1">
      <c r="A10" s="77" t="s">
        <v>1</v>
      </c>
      <c r="B10" s="105">
        <v>2182</v>
      </c>
      <c r="C10" s="97">
        <v>2043</v>
      </c>
      <c r="D10" s="84">
        <f t="shared" si="1"/>
        <v>93.6</v>
      </c>
      <c r="E10" s="103">
        <v>852</v>
      </c>
      <c r="F10" s="97">
        <v>704</v>
      </c>
      <c r="G10" s="104">
        <f t="shared" si="0"/>
        <v>82.6</v>
      </c>
      <c r="H10" s="26"/>
      <c r="I10" s="25"/>
    </row>
    <row r="11" spans="1:9" s="18" customFormat="1" ht="31.5" customHeight="1">
      <c r="A11" s="77" t="s">
        <v>5</v>
      </c>
      <c r="B11" s="105">
        <v>4493</v>
      </c>
      <c r="C11" s="97">
        <v>4226</v>
      </c>
      <c r="D11" s="84">
        <f t="shared" si="1"/>
        <v>94.1</v>
      </c>
      <c r="E11" s="103">
        <v>1635</v>
      </c>
      <c r="F11" s="97">
        <v>1549</v>
      </c>
      <c r="G11" s="104">
        <f t="shared" si="0"/>
        <v>94.7</v>
      </c>
      <c r="H11" s="26"/>
      <c r="I11" s="25"/>
    </row>
    <row r="12" spans="1:9" ht="51.75" customHeight="1">
      <c r="A12" s="77" t="s">
        <v>30</v>
      </c>
      <c r="B12" s="105">
        <v>985</v>
      </c>
      <c r="C12" s="97">
        <v>943</v>
      </c>
      <c r="D12" s="84">
        <f t="shared" si="1"/>
        <v>95.7</v>
      </c>
      <c r="E12" s="103">
        <v>266</v>
      </c>
      <c r="F12" s="97">
        <v>221</v>
      </c>
      <c r="G12" s="104">
        <f t="shared" si="0"/>
        <v>83.1</v>
      </c>
      <c r="H12" s="26"/>
      <c r="I12" s="25"/>
    </row>
    <row r="13" spans="1:9" ht="30.75" customHeight="1">
      <c r="A13" s="77" t="s">
        <v>6</v>
      </c>
      <c r="B13" s="105">
        <v>2860</v>
      </c>
      <c r="C13" s="97">
        <v>2570</v>
      </c>
      <c r="D13" s="84">
        <f t="shared" si="1"/>
        <v>89.9</v>
      </c>
      <c r="E13" s="103">
        <v>777</v>
      </c>
      <c r="F13" s="97">
        <v>771</v>
      </c>
      <c r="G13" s="104">
        <f t="shared" si="0"/>
        <v>99.2</v>
      </c>
      <c r="H13" s="26"/>
      <c r="I13" s="25"/>
    </row>
    <row r="14" spans="1:9" ht="66.75" customHeight="1">
      <c r="A14" s="77" t="s">
        <v>7</v>
      </c>
      <c r="B14" s="105">
        <v>5946</v>
      </c>
      <c r="C14" s="97">
        <v>5512</v>
      </c>
      <c r="D14" s="84">
        <f t="shared" si="1"/>
        <v>92.7</v>
      </c>
      <c r="E14" s="103">
        <v>2040</v>
      </c>
      <c r="F14" s="97">
        <v>1960</v>
      </c>
      <c r="G14" s="104">
        <f t="shared" si="0"/>
        <v>96.1</v>
      </c>
      <c r="H14" s="26"/>
      <c r="I14" s="25"/>
    </row>
    <row r="15" spans="1:9" ht="42.75" customHeight="1">
      <c r="A15" s="77" t="s">
        <v>36</v>
      </c>
      <c r="B15" s="105">
        <v>3782</v>
      </c>
      <c r="C15" s="97">
        <v>3444</v>
      </c>
      <c r="D15" s="84">
        <f t="shared" si="1"/>
        <v>91.1</v>
      </c>
      <c r="E15" s="103">
        <v>1133</v>
      </c>
      <c r="F15" s="97">
        <v>1044</v>
      </c>
      <c r="G15" s="104">
        <f t="shared" si="0"/>
        <v>92.1</v>
      </c>
      <c r="H15" s="26"/>
      <c r="I15" s="25"/>
    </row>
    <row r="16" ht="12.75">
      <c r="B16" s="27"/>
    </row>
    <row r="17" ht="12.75">
      <c r="B17" s="27"/>
    </row>
    <row r="18" ht="12.75">
      <c r="B18" s="27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9"/>
  <sheetViews>
    <sheetView view="pageBreakPreview" zoomScale="70" zoomScaleNormal="75" zoomScaleSheetLayoutView="70" workbookViewId="0" topLeftCell="A1">
      <selection activeCell="F6" sqref="F6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29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26" t="s">
        <v>52</v>
      </c>
      <c r="B1" s="126"/>
      <c r="C1" s="126"/>
      <c r="D1" s="126"/>
      <c r="E1" s="126"/>
      <c r="F1" s="126"/>
      <c r="G1" s="126"/>
      <c r="I1" s="28"/>
    </row>
    <row r="2" spans="1:9" s="2" customFormat="1" ht="22.5" customHeight="1">
      <c r="A2" s="142" t="s">
        <v>37</v>
      </c>
      <c r="B2" s="142"/>
      <c r="C2" s="142"/>
      <c r="D2" s="142"/>
      <c r="E2" s="142"/>
      <c r="F2" s="142"/>
      <c r="G2" s="142"/>
      <c r="I2" s="28"/>
    </row>
    <row r="3" spans="1:9" s="4" customFormat="1" ht="33" customHeight="1">
      <c r="A3" s="3"/>
      <c r="B3" s="3"/>
      <c r="C3" s="3"/>
      <c r="D3" s="3"/>
      <c r="E3" s="3"/>
      <c r="F3" s="3"/>
      <c r="I3" s="29"/>
    </row>
    <row r="4" spans="1:9" s="4" customFormat="1" ht="16.5" customHeight="1">
      <c r="A4" s="123"/>
      <c r="B4" s="128" t="s">
        <v>99</v>
      </c>
      <c r="C4" s="128"/>
      <c r="D4" s="143" t="s">
        <v>31</v>
      </c>
      <c r="E4" s="128" t="s">
        <v>100</v>
      </c>
      <c r="F4" s="128"/>
      <c r="G4" s="124" t="s">
        <v>31</v>
      </c>
      <c r="I4" s="29"/>
    </row>
    <row r="5" spans="1:9" s="4" customFormat="1" ht="66.75" customHeight="1">
      <c r="A5" s="123"/>
      <c r="B5" s="69" t="s">
        <v>58</v>
      </c>
      <c r="C5" s="69" t="s">
        <v>56</v>
      </c>
      <c r="D5" s="143"/>
      <c r="E5" s="75" t="s">
        <v>58</v>
      </c>
      <c r="F5" s="75" t="s">
        <v>56</v>
      </c>
      <c r="G5" s="124"/>
      <c r="I5" s="29"/>
    </row>
    <row r="6" spans="1:9" s="4" customFormat="1" ht="28.5" customHeight="1">
      <c r="A6" s="72" t="s">
        <v>32</v>
      </c>
      <c r="B6" s="30">
        <v>34012</v>
      </c>
      <c r="C6" s="30">
        <v>31589</v>
      </c>
      <c r="D6" s="100">
        <f>ROUND(C6/B6*100,1)</f>
        <v>92.9</v>
      </c>
      <c r="E6" s="30">
        <v>11953</v>
      </c>
      <c r="F6" s="30">
        <v>11215</v>
      </c>
      <c r="G6" s="101">
        <f>ROUND(F6/E6*100,1)</f>
        <v>93.8</v>
      </c>
      <c r="I6" s="29"/>
    </row>
    <row r="7" spans="1:10" s="111" customFormat="1" ht="31.5" customHeight="1">
      <c r="A7" s="110" t="s">
        <v>38</v>
      </c>
      <c r="B7" s="36">
        <f>SUM(B9:B27)</f>
        <v>30906</v>
      </c>
      <c r="C7" s="36">
        <f>SUM(C9:C27)</f>
        <v>28575</v>
      </c>
      <c r="D7" s="100">
        <f aca="true" t="shared" si="0" ref="D7:D27">ROUND(C7/B7*100,1)</f>
        <v>92.5</v>
      </c>
      <c r="E7" s="98">
        <f>SUM(E9:E27)</f>
        <v>11113</v>
      </c>
      <c r="F7" s="98">
        <f>SUM(F9:F27)</f>
        <v>10264</v>
      </c>
      <c r="G7" s="101">
        <f aca="true" t="shared" si="1" ref="G7:G27">ROUND(F7/E7*100,1)</f>
        <v>92.4</v>
      </c>
      <c r="I7" s="112"/>
      <c r="J7" s="113"/>
    </row>
    <row r="8" spans="1:10" s="5" customFormat="1" ht="32.25" customHeight="1">
      <c r="A8" s="82" t="s">
        <v>9</v>
      </c>
      <c r="B8" s="36"/>
      <c r="C8" s="98"/>
      <c r="D8" s="100"/>
      <c r="E8" s="36"/>
      <c r="F8" s="98"/>
      <c r="G8" s="101"/>
      <c r="I8" s="29"/>
      <c r="J8" s="31"/>
    </row>
    <row r="9" spans="1:10" ht="42" customHeight="1">
      <c r="A9" s="71" t="s">
        <v>10</v>
      </c>
      <c r="B9" s="102">
        <v>5499</v>
      </c>
      <c r="C9" s="97">
        <v>4543</v>
      </c>
      <c r="D9" s="100">
        <f t="shared" si="0"/>
        <v>82.6</v>
      </c>
      <c r="E9" s="102">
        <v>1148</v>
      </c>
      <c r="F9" s="97">
        <v>823</v>
      </c>
      <c r="G9" s="101">
        <f t="shared" si="1"/>
        <v>71.7</v>
      </c>
      <c r="H9" s="23"/>
      <c r="I9" s="32"/>
      <c r="J9" s="31"/>
    </row>
    <row r="10" spans="1:10" ht="39" customHeight="1">
      <c r="A10" s="71" t="s">
        <v>11</v>
      </c>
      <c r="B10" s="102">
        <v>94</v>
      </c>
      <c r="C10" s="97">
        <v>72</v>
      </c>
      <c r="D10" s="100">
        <f t="shared" si="0"/>
        <v>76.6</v>
      </c>
      <c r="E10" s="102">
        <v>27</v>
      </c>
      <c r="F10" s="97">
        <v>24</v>
      </c>
      <c r="G10" s="101">
        <f t="shared" si="1"/>
        <v>88.9</v>
      </c>
      <c r="I10" s="32"/>
      <c r="J10" s="31"/>
    </row>
    <row r="11" spans="1:11" s="18" customFormat="1" ht="28.5" customHeight="1">
      <c r="A11" s="71" t="s">
        <v>12</v>
      </c>
      <c r="B11" s="102">
        <v>4274</v>
      </c>
      <c r="C11" s="97">
        <v>4461</v>
      </c>
      <c r="D11" s="100">
        <f t="shared" si="0"/>
        <v>104.4</v>
      </c>
      <c r="E11" s="102">
        <v>1398</v>
      </c>
      <c r="F11" s="97">
        <v>1363</v>
      </c>
      <c r="G11" s="101">
        <f t="shared" si="1"/>
        <v>97.5</v>
      </c>
      <c r="I11" s="32"/>
      <c r="J11" s="31"/>
      <c r="K11" s="6"/>
    </row>
    <row r="12" spans="1:10" ht="42" customHeight="1">
      <c r="A12" s="71" t="s">
        <v>13</v>
      </c>
      <c r="B12" s="102">
        <v>1458</v>
      </c>
      <c r="C12" s="97">
        <v>1373</v>
      </c>
      <c r="D12" s="100">
        <f t="shared" si="0"/>
        <v>94.2</v>
      </c>
      <c r="E12" s="102">
        <v>947</v>
      </c>
      <c r="F12" s="97">
        <v>879</v>
      </c>
      <c r="G12" s="101">
        <f t="shared" si="1"/>
        <v>92.8</v>
      </c>
      <c r="I12" s="32"/>
      <c r="J12" s="31"/>
    </row>
    <row r="13" spans="1:10" ht="42" customHeight="1">
      <c r="A13" s="71" t="s">
        <v>14</v>
      </c>
      <c r="B13" s="102">
        <v>259</v>
      </c>
      <c r="C13" s="97">
        <v>302</v>
      </c>
      <c r="D13" s="100">
        <f t="shared" si="0"/>
        <v>116.6</v>
      </c>
      <c r="E13" s="102">
        <v>113</v>
      </c>
      <c r="F13" s="97">
        <v>117</v>
      </c>
      <c r="G13" s="101">
        <f t="shared" si="1"/>
        <v>103.5</v>
      </c>
      <c r="I13" s="32"/>
      <c r="J13" s="31"/>
    </row>
    <row r="14" spans="1:10" ht="30.75" customHeight="1">
      <c r="A14" s="71" t="s">
        <v>15</v>
      </c>
      <c r="B14" s="102">
        <v>832</v>
      </c>
      <c r="C14" s="97">
        <v>738</v>
      </c>
      <c r="D14" s="100">
        <f t="shared" si="0"/>
        <v>88.7</v>
      </c>
      <c r="E14" s="102">
        <v>254</v>
      </c>
      <c r="F14" s="97">
        <v>255</v>
      </c>
      <c r="G14" s="101">
        <f t="shared" si="1"/>
        <v>100.4</v>
      </c>
      <c r="I14" s="32"/>
      <c r="J14" s="31"/>
    </row>
    <row r="15" spans="1:10" ht="41.25" customHeight="1">
      <c r="A15" s="71" t="s">
        <v>16</v>
      </c>
      <c r="B15" s="102">
        <v>5335</v>
      </c>
      <c r="C15" s="97">
        <v>5432</v>
      </c>
      <c r="D15" s="100">
        <f t="shared" si="0"/>
        <v>101.8</v>
      </c>
      <c r="E15" s="102">
        <v>2139</v>
      </c>
      <c r="F15" s="97">
        <v>2136</v>
      </c>
      <c r="G15" s="101">
        <f t="shared" si="1"/>
        <v>99.9</v>
      </c>
      <c r="I15" s="32"/>
      <c r="J15" s="31"/>
    </row>
    <row r="16" spans="1:10" ht="41.25" customHeight="1">
      <c r="A16" s="71" t="s">
        <v>17</v>
      </c>
      <c r="B16" s="102">
        <v>1480</v>
      </c>
      <c r="C16" s="97">
        <v>1576</v>
      </c>
      <c r="D16" s="100">
        <f t="shared" si="0"/>
        <v>106.5</v>
      </c>
      <c r="E16" s="102">
        <v>629</v>
      </c>
      <c r="F16" s="97">
        <v>576</v>
      </c>
      <c r="G16" s="101">
        <f t="shared" si="1"/>
        <v>91.6</v>
      </c>
      <c r="I16" s="32"/>
      <c r="J16" s="31"/>
    </row>
    <row r="17" spans="1:10" ht="41.25" customHeight="1">
      <c r="A17" s="71" t="s">
        <v>18</v>
      </c>
      <c r="B17" s="102">
        <v>668</v>
      </c>
      <c r="C17" s="97">
        <v>659</v>
      </c>
      <c r="D17" s="100">
        <f t="shared" si="0"/>
        <v>98.7</v>
      </c>
      <c r="E17" s="102">
        <v>220</v>
      </c>
      <c r="F17" s="97">
        <v>234</v>
      </c>
      <c r="G17" s="101">
        <f t="shared" si="1"/>
        <v>106.4</v>
      </c>
      <c r="I17" s="32"/>
      <c r="J17" s="31"/>
    </row>
    <row r="18" spans="1:10" ht="28.5" customHeight="1">
      <c r="A18" s="71" t="s">
        <v>19</v>
      </c>
      <c r="B18" s="102">
        <v>522</v>
      </c>
      <c r="C18" s="97">
        <v>520</v>
      </c>
      <c r="D18" s="100">
        <f t="shared" si="0"/>
        <v>99.6</v>
      </c>
      <c r="E18" s="102">
        <v>179</v>
      </c>
      <c r="F18" s="97">
        <v>201</v>
      </c>
      <c r="G18" s="101">
        <f t="shared" si="1"/>
        <v>112.3</v>
      </c>
      <c r="I18" s="32"/>
      <c r="J18" s="31"/>
    </row>
    <row r="19" spans="1:10" ht="30.75" customHeight="1">
      <c r="A19" s="71" t="s">
        <v>20</v>
      </c>
      <c r="B19" s="102">
        <v>1702</v>
      </c>
      <c r="C19" s="97">
        <v>1285</v>
      </c>
      <c r="D19" s="100">
        <f t="shared" si="0"/>
        <v>75.5</v>
      </c>
      <c r="E19" s="102">
        <v>648</v>
      </c>
      <c r="F19" s="97">
        <v>459</v>
      </c>
      <c r="G19" s="101">
        <f t="shared" si="1"/>
        <v>70.8</v>
      </c>
      <c r="I19" s="32"/>
      <c r="J19" s="31"/>
    </row>
    <row r="20" spans="1:10" ht="30.75" customHeight="1">
      <c r="A20" s="71" t="s">
        <v>21</v>
      </c>
      <c r="B20" s="102">
        <v>341</v>
      </c>
      <c r="C20" s="97">
        <v>332</v>
      </c>
      <c r="D20" s="100">
        <f t="shared" si="0"/>
        <v>97.4</v>
      </c>
      <c r="E20" s="102">
        <v>134</v>
      </c>
      <c r="F20" s="97">
        <v>108</v>
      </c>
      <c r="G20" s="101">
        <f t="shared" si="1"/>
        <v>80.6</v>
      </c>
      <c r="I20" s="32"/>
      <c r="J20" s="31"/>
    </row>
    <row r="21" spans="1:10" ht="39" customHeight="1">
      <c r="A21" s="71" t="s">
        <v>22</v>
      </c>
      <c r="B21" s="102">
        <v>759</v>
      </c>
      <c r="C21" s="97">
        <v>803</v>
      </c>
      <c r="D21" s="100">
        <f t="shared" si="0"/>
        <v>105.8</v>
      </c>
      <c r="E21" s="102">
        <v>339</v>
      </c>
      <c r="F21" s="97">
        <v>308</v>
      </c>
      <c r="G21" s="101">
        <f t="shared" si="1"/>
        <v>90.9</v>
      </c>
      <c r="I21" s="32"/>
      <c r="J21" s="31"/>
    </row>
    <row r="22" spans="1:10" ht="39.75" customHeight="1">
      <c r="A22" s="71" t="s">
        <v>23</v>
      </c>
      <c r="B22" s="102">
        <v>779</v>
      </c>
      <c r="C22" s="97">
        <v>706</v>
      </c>
      <c r="D22" s="100">
        <f t="shared" si="0"/>
        <v>90.6</v>
      </c>
      <c r="E22" s="102">
        <v>289</v>
      </c>
      <c r="F22" s="97">
        <v>263</v>
      </c>
      <c r="G22" s="101">
        <f t="shared" si="1"/>
        <v>91</v>
      </c>
      <c r="I22" s="32"/>
      <c r="J22" s="31"/>
    </row>
    <row r="23" spans="1:10" ht="44.25" customHeight="1">
      <c r="A23" s="71" t="s">
        <v>24</v>
      </c>
      <c r="B23" s="102">
        <v>5127</v>
      </c>
      <c r="C23" s="97">
        <v>3869</v>
      </c>
      <c r="D23" s="100">
        <f t="shared" si="0"/>
        <v>75.5</v>
      </c>
      <c r="E23" s="102">
        <v>1933</v>
      </c>
      <c r="F23" s="97">
        <v>1707</v>
      </c>
      <c r="G23" s="101">
        <f t="shared" si="1"/>
        <v>88.3</v>
      </c>
      <c r="I23" s="32"/>
      <c r="J23" s="31"/>
    </row>
    <row r="24" spans="1:10" ht="31.5" customHeight="1">
      <c r="A24" s="71" t="s">
        <v>25</v>
      </c>
      <c r="B24" s="102">
        <v>611</v>
      </c>
      <c r="C24" s="97">
        <v>589</v>
      </c>
      <c r="D24" s="100">
        <f t="shared" si="0"/>
        <v>96.4</v>
      </c>
      <c r="E24" s="102">
        <v>235</v>
      </c>
      <c r="F24" s="97">
        <v>255</v>
      </c>
      <c r="G24" s="101">
        <f t="shared" si="1"/>
        <v>108.5</v>
      </c>
      <c r="I24" s="32"/>
      <c r="J24" s="31"/>
    </row>
    <row r="25" spans="1:10" ht="42" customHeight="1">
      <c r="A25" s="71" t="s">
        <v>26</v>
      </c>
      <c r="B25" s="102">
        <v>757</v>
      </c>
      <c r="C25" s="97">
        <v>875</v>
      </c>
      <c r="D25" s="100">
        <f t="shared" si="0"/>
        <v>115.6</v>
      </c>
      <c r="E25" s="102">
        <v>308</v>
      </c>
      <c r="F25" s="97">
        <v>378</v>
      </c>
      <c r="G25" s="101">
        <f t="shared" si="1"/>
        <v>122.7</v>
      </c>
      <c r="I25" s="32"/>
      <c r="J25" s="31"/>
    </row>
    <row r="26" spans="1:10" ht="42" customHeight="1">
      <c r="A26" s="71" t="s">
        <v>27</v>
      </c>
      <c r="B26" s="102">
        <v>157</v>
      </c>
      <c r="C26" s="97">
        <v>181</v>
      </c>
      <c r="D26" s="100">
        <f t="shared" si="0"/>
        <v>115.3</v>
      </c>
      <c r="E26" s="102">
        <v>68</v>
      </c>
      <c r="F26" s="97">
        <v>69</v>
      </c>
      <c r="G26" s="101">
        <f t="shared" si="1"/>
        <v>101.5</v>
      </c>
      <c r="I26" s="32"/>
      <c r="J26" s="31"/>
    </row>
    <row r="27" spans="1:10" ht="29.25" customHeight="1">
      <c r="A27" s="71" t="s">
        <v>28</v>
      </c>
      <c r="B27" s="102">
        <v>252</v>
      </c>
      <c r="C27" s="97">
        <v>259</v>
      </c>
      <c r="D27" s="100">
        <f t="shared" si="0"/>
        <v>102.8</v>
      </c>
      <c r="E27" s="102">
        <v>105</v>
      </c>
      <c r="F27" s="97">
        <v>109</v>
      </c>
      <c r="G27" s="101">
        <f t="shared" si="1"/>
        <v>103.8</v>
      </c>
      <c r="I27" s="32"/>
      <c r="J27" s="31"/>
    </row>
    <row r="28" spans="1:9" ht="15.75">
      <c r="A28" s="7"/>
      <c r="B28" s="16"/>
      <c r="I28" s="6"/>
    </row>
    <row r="29" spans="1:9" ht="12.75">
      <c r="A29" s="7"/>
      <c r="B29" s="7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"/>
  <sheetViews>
    <sheetView view="pageBreakPreview" zoomScale="70" zoomScaleNormal="75" zoomScaleSheetLayoutView="70" zoomScalePageLayoutView="0" workbookViewId="0" topLeftCell="A1">
      <selection activeCell="F11" sqref="F1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7" width="21.57421875" style="6" customWidth="1"/>
    <col min="8" max="16384" width="8.8515625" style="6" customWidth="1"/>
  </cols>
  <sheetData>
    <row r="1" spans="1:7" s="2" customFormat="1" ht="49.5" customHeight="1">
      <c r="A1" s="144" t="s">
        <v>147</v>
      </c>
      <c r="B1" s="144"/>
      <c r="C1" s="144"/>
      <c r="D1" s="144"/>
      <c r="E1" s="117"/>
      <c r="F1" s="117"/>
      <c r="G1" s="117"/>
    </row>
    <row r="2" spans="1:7" s="2" customFormat="1" ht="12.75" customHeight="1">
      <c r="A2" s="63"/>
      <c r="B2" s="63"/>
      <c r="C2" s="63"/>
      <c r="D2" s="63"/>
      <c r="E2" s="63"/>
      <c r="F2" s="63"/>
      <c r="G2" s="63"/>
    </row>
    <row r="3" spans="1:7" s="4" customFormat="1" ht="25.5" customHeight="1">
      <c r="A3" s="123"/>
      <c r="B3" s="145" t="s">
        <v>39</v>
      </c>
      <c r="C3" s="145" t="s">
        <v>40</v>
      </c>
      <c r="D3" s="145" t="s">
        <v>51</v>
      </c>
      <c r="E3" s="119"/>
      <c r="F3" s="119"/>
      <c r="G3" s="119"/>
    </row>
    <row r="4" spans="1:7" s="4" customFormat="1" ht="82.5" customHeight="1">
      <c r="A4" s="123"/>
      <c r="B4" s="145"/>
      <c r="C4" s="145"/>
      <c r="D4" s="145"/>
      <c r="E4" s="119"/>
      <c r="F4" s="119"/>
      <c r="G4" s="119"/>
    </row>
    <row r="5" spans="1:5" s="5" customFormat="1" ht="34.5" customHeight="1">
      <c r="A5" s="72" t="s">
        <v>32</v>
      </c>
      <c r="B5" s="20">
        <f>SUM(B6:B14)</f>
        <v>6935</v>
      </c>
      <c r="C5" s="20">
        <f>SUM(C6:C14)</f>
        <v>11215</v>
      </c>
      <c r="D5" s="20">
        <f>ROUND(C5/B5,1)</f>
        <v>1.6</v>
      </c>
      <c r="E5" s="4"/>
    </row>
    <row r="6" spans="1:5" ht="51" customHeight="1">
      <c r="A6" s="74" t="s">
        <v>34</v>
      </c>
      <c r="B6" s="22">
        <v>346</v>
      </c>
      <c r="C6" s="22">
        <v>2384</v>
      </c>
      <c r="D6" s="20">
        <f aca="true" t="shared" si="0" ref="D6:D11">ROUND(C6/B6,1)</f>
        <v>6.9</v>
      </c>
      <c r="E6" s="4"/>
    </row>
    <row r="7" spans="1:5" ht="35.25" customHeight="1">
      <c r="A7" s="74" t="s">
        <v>3</v>
      </c>
      <c r="B7" s="22">
        <v>654</v>
      </c>
      <c r="C7" s="22">
        <v>1308</v>
      </c>
      <c r="D7" s="20">
        <f t="shared" si="0"/>
        <v>2</v>
      </c>
      <c r="E7" s="4"/>
    </row>
    <row r="8" spans="1:5" s="18" customFormat="1" ht="25.5" customHeight="1">
      <c r="A8" s="74" t="s">
        <v>2</v>
      </c>
      <c r="B8" s="22">
        <v>538</v>
      </c>
      <c r="C8" s="22">
        <v>1274</v>
      </c>
      <c r="D8" s="20">
        <f t="shared" si="0"/>
        <v>2.4</v>
      </c>
      <c r="E8" s="4"/>
    </row>
    <row r="9" spans="1:5" ht="36.75" customHeight="1">
      <c r="A9" s="74" t="s">
        <v>1</v>
      </c>
      <c r="B9" s="22">
        <v>210</v>
      </c>
      <c r="C9" s="22">
        <v>704</v>
      </c>
      <c r="D9" s="20">
        <f>ROUND(C9/B9,1)</f>
        <v>3.4</v>
      </c>
      <c r="E9" s="4"/>
    </row>
    <row r="10" spans="1:5" ht="28.5" customHeight="1">
      <c r="A10" s="74" t="s">
        <v>5</v>
      </c>
      <c r="B10" s="22">
        <v>708</v>
      </c>
      <c r="C10" s="22">
        <v>1549</v>
      </c>
      <c r="D10" s="20">
        <f>ROUND(C10/B10,1)</f>
        <v>2.2</v>
      </c>
      <c r="E10" s="4"/>
    </row>
    <row r="11" spans="1:5" ht="59.25" customHeight="1">
      <c r="A11" s="74" t="s">
        <v>30</v>
      </c>
      <c r="B11" s="22">
        <v>150</v>
      </c>
      <c r="C11" s="22">
        <v>221</v>
      </c>
      <c r="D11" s="20">
        <f t="shared" si="0"/>
        <v>1.5</v>
      </c>
      <c r="E11" s="4"/>
    </row>
    <row r="12" spans="1:12" ht="33.75" customHeight="1">
      <c r="A12" s="74" t="s">
        <v>6</v>
      </c>
      <c r="B12" s="22">
        <v>1599</v>
      </c>
      <c r="C12" s="22">
        <v>771</v>
      </c>
      <c r="D12" s="20">
        <f>ROUND(C12/B12,1)</f>
        <v>0.5</v>
      </c>
      <c r="E12" s="4"/>
      <c r="L12" s="8"/>
    </row>
    <row r="13" spans="1:12" ht="75" customHeight="1">
      <c r="A13" s="74" t="s">
        <v>7</v>
      </c>
      <c r="B13" s="22">
        <v>1467</v>
      </c>
      <c r="C13" s="22">
        <v>1960</v>
      </c>
      <c r="D13" s="20">
        <f>ROUND(C13/B13,1)</f>
        <v>1.3</v>
      </c>
      <c r="E13" s="4"/>
      <c r="L13" s="8"/>
    </row>
    <row r="14" spans="1:12" ht="40.5" customHeight="1">
      <c r="A14" s="74" t="s">
        <v>69</v>
      </c>
      <c r="B14" s="22">
        <v>1263</v>
      </c>
      <c r="C14" s="22">
        <v>1044</v>
      </c>
      <c r="D14" s="20">
        <f>ROUND(C14/B14,1)</f>
        <v>0.8</v>
      </c>
      <c r="E14" s="4"/>
      <c r="L14" s="8"/>
    </row>
    <row r="15" spans="1:16" ht="18.75">
      <c r="A15" s="7"/>
      <c r="E15" s="120"/>
      <c r="I15" s="5"/>
      <c r="P15" s="8"/>
    </row>
    <row r="16" spans="1:16" ht="12.75">
      <c r="A16" s="7"/>
      <c r="P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30"/>
  <sheetViews>
    <sheetView view="pageBreakPreview" zoomScale="75" zoomScaleNormal="75" zoomScaleSheetLayoutView="75" zoomScalePageLayoutView="0" workbookViewId="0" topLeftCell="B2">
      <selection activeCell="C12" sqref="C12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44" t="s">
        <v>148</v>
      </c>
      <c r="B1" s="144"/>
      <c r="C1" s="144"/>
      <c r="D1" s="144"/>
    </row>
    <row r="2" spans="1:4" s="2" customFormat="1" ht="19.5" customHeight="1">
      <c r="A2" s="122" t="s">
        <v>8</v>
      </c>
      <c r="B2" s="122"/>
      <c r="C2" s="122"/>
      <c r="D2" s="122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23"/>
      <c r="B4" s="147" t="s">
        <v>39</v>
      </c>
      <c r="C4" s="145" t="s">
        <v>40</v>
      </c>
      <c r="D4" s="148" t="s">
        <v>51</v>
      </c>
    </row>
    <row r="5" spans="1:4" s="4" customFormat="1" ht="59.25" customHeight="1">
      <c r="A5" s="123"/>
      <c r="B5" s="147"/>
      <c r="C5" s="145"/>
      <c r="D5" s="148"/>
    </row>
    <row r="6" spans="1:4" s="12" customFormat="1" ht="34.5" customHeight="1">
      <c r="A6" s="78" t="s">
        <v>32</v>
      </c>
      <c r="B6" s="36">
        <f>SUM(B9:B27)</f>
        <v>6935</v>
      </c>
      <c r="C6" s="37">
        <v>11215</v>
      </c>
      <c r="D6" s="35">
        <f>ROUND(C6/B6,1)</f>
        <v>1.6</v>
      </c>
    </row>
    <row r="7" spans="1:4" s="12" customFormat="1" ht="24.75" customHeight="1">
      <c r="A7" s="78" t="s">
        <v>38</v>
      </c>
      <c r="B7" s="38" t="s">
        <v>41</v>
      </c>
      <c r="C7" s="37">
        <f>SUM(C9:C27)</f>
        <v>10264</v>
      </c>
      <c r="D7" s="35" t="s">
        <v>41</v>
      </c>
    </row>
    <row r="8" spans="1:4" s="12" customFormat="1" ht="31.5" customHeight="1">
      <c r="A8" s="83" t="s">
        <v>9</v>
      </c>
      <c r="B8" s="38"/>
      <c r="C8" s="39"/>
      <c r="D8" s="35"/>
    </row>
    <row r="9" spans="1:5" ht="54" customHeight="1">
      <c r="A9" s="71" t="s">
        <v>10</v>
      </c>
      <c r="B9" s="13">
        <v>1062</v>
      </c>
      <c r="C9" s="13">
        <v>823</v>
      </c>
      <c r="D9" s="35">
        <f aca="true" t="shared" si="0" ref="D9:D19">ROUND(C9/B9,1)</f>
        <v>0.8</v>
      </c>
      <c r="E9" s="12"/>
    </row>
    <row r="10" spans="1:5" ht="35.25" customHeight="1">
      <c r="A10" s="71" t="s">
        <v>11</v>
      </c>
      <c r="B10" s="13">
        <v>27</v>
      </c>
      <c r="C10" s="13">
        <v>24</v>
      </c>
      <c r="D10" s="35">
        <f t="shared" si="0"/>
        <v>0.9</v>
      </c>
      <c r="E10" s="12"/>
    </row>
    <row r="11" spans="1:5" s="18" customFormat="1" ht="20.25" customHeight="1">
      <c r="A11" s="71" t="s">
        <v>12</v>
      </c>
      <c r="B11" s="13">
        <v>1747</v>
      </c>
      <c r="C11" s="13">
        <v>1363</v>
      </c>
      <c r="D11" s="35">
        <f t="shared" si="0"/>
        <v>0.8</v>
      </c>
      <c r="E11" s="12"/>
    </row>
    <row r="12" spans="1:7" ht="36" customHeight="1">
      <c r="A12" s="71" t="s">
        <v>13</v>
      </c>
      <c r="B12" s="13">
        <v>275</v>
      </c>
      <c r="C12" s="13">
        <v>879</v>
      </c>
      <c r="D12" s="35">
        <f t="shared" si="0"/>
        <v>3.2</v>
      </c>
      <c r="E12" s="12"/>
      <c r="G12" s="19"/>
    </row>
    <row r="13" spans="1:5" ht="30" customHeight="1">
      <c r="A13" s="71" t="s">
        <v>14</v>
      </c>
      <c r="B13" s="13">
        <v>133</v>
      </c>
      <c r="C13" s="13">
        <v>117</v>
      </c>
      <c r="D13" s="35">
        <f t="shared" si="0"/>
        <v>0.9</v>
      </c>
      <c r="E13" s="12"/>
    </row>
    <row r="14" spans="1:5" ht="19.5" customHeight="1">
      <c r="A14" s="71" t="s">
        <v>15</v>
      </c>
      <c r="B14" s="13">
        <v>385</v>
      </c>
      <c r="C14" s="13">
        <v>255</v>
      </c>
      <c r="D14" s="35">
        <f t="shared" si="0"/>
        <v>0.7</v>
      </c>
      <c r="E14" s="12"/>
    </row>
    <row r="15" spans="1:21" ht="48.75" customHeight="1">
      <c r="A15" s="71" t="s">
        <v>16</v>
      </c>
      <c r="B15" s="13">
        <v>924</v>
      </c>
      <c r="C15" s="13">
        <v>2136</v>
      </c>
      <c r="D15" s="35">
        <f t="shared" si="0"/>
        <v>2.3</v>
      </c>
      <c r="E15" s="12"/>
      <c r="U15" s="99"/>
    </row>
    <row r="16" spans="1:5" ht="34.5" customHeight="1">
      <c r="A16" s="71" t="s">
        <v>17</v>
      </c>
      <c r="B16" s="13">
        <v>720</v>
      </c>
      <c r="C16" s="13">
        <v>576</v>
      </c>
      <c r="D16" s="35">
        <f t="shared" si="0"/>
        <v>0.8</v>
      </c>
      <c r="E16" s="12"/>
    </row>
    <row r="17" spans="1:5" ht="35.25" customHeight="1">
      <c r="A17" s="71" t="s">
        <v>18</v>
      </c>
      <c r="B17" s="13">
        <v>159</v>
      </c>
      <c r="C17" s="13">
        <v>234</v>
      </c>
      <c r="D17" s="35">
        <f t="shared" si="0"/>
        <v>1.5</v>
      </c>
      <c r="E17" s="12"/>
    </row>
    <row r="18" spans="1:5" ht="24" customHeight="1">
      <c r="A18" s="71" t="s">
        <v>19</v>
      </c>
      <c r="B18" s="13">
        <v>24</v>
      </c>
      <c r="C18" s="13">
        <v>201</v>
      </c>
      <c r="D18" s="35">
        <f t="shared" si="0"/>
        <v>8.4</v>
      </c>
      <c r="E18" s="12"/>
    </row>
    <row r="19" spans="1:5" ht="17.25" customHeight="1">
      <c r="A19" s="71" t="s">
        <v>20</v>
      </c>
      <c r="B19" s="13">
        <v>35</v>
      </c>
      <c r="C19" s="13">
        <v>459</v>
      </c>
      <c r="D19" s="35">
        <f t="shared" si="0"/>
        <v>13.1</v>
      </c>
      <c r="E19" s="12"/>
    </row>
    <row r="20" spans="1:5" ht="18" customHeight="1">
      <c r="A20" s="71" t="s">
        <v>21</v>
      </c>
      <c r="B20" s="13">
        <v>74</v>
      </c>
      <c r="C20" s="13">
        <v>108</v>
      </c>
      <c r="D20" s="35">
        <f>ROUND(C20/B20,0)</f>
        <v>1</v>
      </c>
      <c r="E20" s="12"/>
    </row>
    <row r="21" spans="1:5" ht="32.25" customHeight="1">
      <c r="A21" s="71" t="s">
        <v>22</v>
      </c>
      <c r="B21" s="13">
        <v>66</v>
      </c>
      <c r="C21" s="13">
        <v>308</v>
      </c>
      <c r="D21" s="35">
        <f>ROUND(C21/B21,1)</f>
        <v>4.7</v>
      </c>
      <c r="E21" s="12"/>
    </row>
    <row r="22" spans="1:5" ht="35.25" customHeight="1">
      <c r="A22" s="71" t="s">
        <v>23</v>
      </c>
      <c r="B22" s="13">
        <v>201</v>
      </c>
      <c r="C22" s="13">
        <v>263</v>
      </c>
      <c r="D22" s="35">
        <f aca="true" t="shared" si="1" ref="D22:D27">ROUND(C22/B22,1)</f>
        <v>1.3</v>
      </c>
      <c r="E22" s="12"/>
    </row>
    <row r="23" spans="1:5" ht="33" customHeight="1">
      <c r="A23" s="71" t="s">
        <v>24</v>
      </c>
      <c r="B23" s="13">
        <v>410</v>
      </c>
      <c r="C23" s="13">
        <v>1707</v>
      </c>
      <c r="D23" s="35">
        <f t="shared" si="1"/>
        <v>4.2</v>
      </c>
      <c r="E23" s="12"/>
    </row>
    <row r="24" spans="1:5" ht="19.5" customHeight="1">
      <c r="A24" s="71" t="s">
        <v>25</v>
      </c>
      <c r="B24" s="13">
        <v>228</v>
      </c>
      <c r="C24" s="13">
        <v>255</v>
      </c>
      <c r="D24" s="35">
        <f t="shared" si="1"/>
        <v>1.1</v>
      </c>
      <c r="E24" s="12"/>
    </row>
    <row r="25" spans="1:5" ht="30.75" customHeight="1">
      <c r="A25" s="71" t="s">
        <v>26</v>
      </c>
      <c r="B25" s="13">
        <v>360</v>
      </c>
      <c r="C25" s="13">
        <v>378</v>
      </c>
      <c r="D25" s="35">
        <f t="shared" si="1"/>
        <v>1.1</v>
      </c>
      <c r="E25" s="12"/>
    </row>
    <row r="26" spans="1:5" ht="30.75" customHeight="1">
      <c r="A26" s="71" t="s">
        <v>27</v>
      </c>
      <c r="B26" s="13">
        <v>26</v>
      </c>
      <c r="C26" s="13">
        <v>69</v>
      </c>
      <c r="D26" s="35">
        <f t="shared" si="1"/>
        <v>2.7</v>
      </c>
      <c r="E26" s="12"/>
    </row>
    <row r="27" spans="1:5" ht="22.5" customHeight="1">
      <c r="A27" s="71" t="s">
        <v>28</v>
      </c>
      <c r="B27" s="13">
        <v>79</v>
      </c>
      <c r="C27" s="13">
        <v>109</v>
      </c>
      <c r="D27" s="35">
        <f t="shared" si="1"/>
        <v>1.4</v>
      </c>
      <c r="E27" s="12"/>
    </row>
    <row r="28" spans="1:5" ht="21.75" customHeight="1">
      <c r="A28" s="146"/>
      <c r="B28" s="146"/>
      <c r="C28" s="7"/>
      <c r="D28" s="7"/>
      <c r="E28" s="16"/>
    </row>
    <row r="29" spans="1:5" ht="15.75">
      <c r="A29" s="7"/>
      <c r="B29" s="7"/>
      <c r="C29" s="7"/>
      <c r="D29" s="7"/>
      <c r="E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2018-11-22T15:04:36Z</dcterms:modified>
  <cp:category/>
  <cp:version/>
  <cp:contentType/>
  <cp:contentStatus/>
</cp:coreProperties>
</file>