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'1'!$A$1:$F$17</definedName>
    <definedName name="_xlnm.Print_Area" localSheetId="1">'2'!$A$1:$V$36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<sst xmlns="http://schemas.openxmlformats.org/spreadsheetml/2006/main" count="91" uniqueCount="63">
  <si>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</si>
  <si>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</si>
  <si>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</si>
  <si>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</si>
  <si>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</si>
  <si>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</si>
  <si>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</si>
  <si>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</si>
  <si>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</si>
  <si>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</si>
  <si>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</si>
  <si>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</si>
  <si>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</si>
  <si>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продовження таблиці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</si>
  <si>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</si>
  <si>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</si>
  <si>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</si>
  <si>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</si>
  <si>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</si>
  <si>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</si>
  <si>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</si>
  <si>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</si>
  <si>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</si>
  <si>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</si>
  <si>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</si>
  <si>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</si>
  <si>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</si>
  <si>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</si>
  <si>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</si>
  <si>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</si>
  <si>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</si>
  <si>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</si>
  <si>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</si>
  <si>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</si>
  <si>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</si>
  <si>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</si>
  <si>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</si>
  <si>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</si>
  <si>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</si>
  <si>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Інформація про надання послуг Киїською обласною службою зайнятості</t>
  </si>
  <si>
    <t xml:space="preserve">  Надання послуг Київською обласною службою зайнятості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</si>
  <si>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</si>
  <si>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</si>
  <si>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</si>
  <si>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</si>
  <si>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</si>
  <si>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</si>
  <si>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</si>
  <si>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</si>
  <si>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</si>
  <si>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</si>
  <si>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</si>
  <si>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</si>
  <si>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</si>
  <si>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</si>
  <si>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</si>
  <si>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</si>
  <si>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</si>
  <si>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Київська область</t>
  </si>
  <si>
    <t>у січні-вересні 2019 року</t>
  </si>
  <si>
    <t xml:space="preserve"> </t>
  </si>
  <si>
    <t>особам з числа мешканців сільської місцевості у січні-вересні 2019 року</t>
  </si>
  <si>
    <t>Станом на 1 жовтня 2019 року: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</si>
</sst>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72" fontId="11" fillId="33" borderId="10" xfId="57" applyNumberFormat="1" applyFont="1" applyFill="1" applyBorder="1" applyAlignment="1">
      <alignment horizontal="center" vertical="center" wrapText="1"/>
      <protection/>
    </xf>
    <xf numFmtId="172" fontId="12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7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3" fillId="33" borderId="0" xfId="60" applyFont="1" applyFill="1" applyAlignment="1">
      <alignment vertical="center" wrapText="1"/>
      <protection/>
    </xf>
    <xf numFmtId="0" fontId="16" fillId="33" borderId="0" xfId="60" applyFont="1" applyFill="1" applyAlignment="1">
      <alignment/>
      <protection/>
    </xf>
    <xf numFmtId="0" fontId="23" fillId="33" borderId="0" xfId="60" applyFont="1" applyFill="1" applyAlignment="1">
      <alignment/>
      <protection/>
    </xf>
    <xf numFmtId="0" fontId="5" fillId="33" borderId="0" xfId="60" applyFont="1" applyFill="1" applyBorder="1" applyAlignment="1">
      <alignment horizontal="center" vertical="top"/>
      <protection/>
    </xf>
    <xf numFmtId="0" fontId="17" fillId="33" borderId="0" xfId="60" applyFont="1" applyFill="1" applyAlignment="1">
      <alignment vertical="top"/>
      <protection/>
    </xf>
    <xf numFmtId="0" fontId="15" fillId="33" borderId="0" xfId="60" applyFont="1" applyFill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19" fillId="33" borderId="0" xfId="60" applyFont="1" applyFill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0" xfId="60" applyFont="1" applyFill="1" applyAlignment="1">
      <alignment vertical="center" wrapText="1"/>
      <protection/>
    </xf>
    <xf numFmtId="0" fontId="15" fillId="33" borderId="10" xfId="60" applyFont="1" applyFill="1" applyBorder="1" applyAlignment="1">
      <alignment horizontal="left" vertical="center"/>
      <protection/>
    </xf>
    <xf numFmtId="0" fontId="19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top"/>
      <protection/>
    </xf>
    <xf numFmtId="0" fontId="17" fillId="33" borderId="0" xfId="60" applyFont="1" applyFill="1">
      <alignment/>
      <protection/>
    </xf>
    <xf numFmtId="0" fontId="19" fillId="33" borderId="0" xfId="60" applyFont="1" applyFill="1">
      <alignment/>
      <protection/>
    </xf>
    <xf numFmtId="1" fontId="19" fillId="33" borderId="0" xfId="60" applyNumberFormat="1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7" applyFont="1" applyFill="1">
      <alignment/>
      <protection/>
    </xf>
    <xf numFmtId="0" fontId="8" fillId="33" borderId="0" xfId="59" applyFont="1" applyFill="1" applyBorder="1" applyAlignment="1">
      <alignment vertical="center" wrapText="1"/>
      <protection/>
    </xf>
    <xf numFmtId="0" fontId="58" fillId="33" borderId="0" xfId="59" applyFont="1" applyFill="1" applyAlignment="1">
      <alignment vertical="center" wrapText="1"/>
      <protection/>
    </xf>
    <xf numFmtId="0" fontId="13" fillId="33" borderId="0" xfId="59" applyFont="1" applyFill="1" applyAlignment="1">
      <alignment horizontal="right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8" fillId="33" borderId="10" xfId="59" applyFont="1" applyFill="1" applyBorder="1" applyAlignment="1">
      <alignment horizontal="center" vertical="center" wrapText="1"/>
      <protection/>
    </xf>
    <xf numFmtId="0" fontId="22" fillId="33" borderId="0" xfId="59" applyFont="1" applyFill="1" applyAlignment="1">
      <alignment vertical="center" wrapText="1"/>
      <protection/>
    </xf>
    <xf numFmtId="0" fontId="11" fillId="33" borderId="10" xfId="59" applyFont="1" applyFill="1" applyBorder="1" applyAlignment="1">
      <alignment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3" fontId="8" fillId="33" borderId="0" xfId="59" applyNumberFormat="1" applyFont="1" applyFill="1" applyAlignment="1">
      <alignment vertical="center" wrapText="1"/>
      <protection/>
    </xf>
    <xf numFmtId="0" fontId="11" fillId="33" borderId="10" xfId="54" applyFont="1" applyFill="1" applyBorder="1" applyAlignment="1">
      <alignment vertical="center" wrapText="1"/>
      <protection/>
    </xf>
    <xf numFmtId="172" fontId="11" fillId="33" borderId="10" xfId="54" applyNumberFormat="1" applyFont="1" applyFill="1" applyBorder="1" applyAlignment="1">
      <alignment horizontal="center" vertical="center" wrapText="1"/>
      <protection/>
    </xf>
    <xf numFmtId="173" fontId="11" fillId="33" borderId="10" xfId="54" applyNumberFormat="1" applyFont="1" applyFill="1" applyBorder="1" applyAlignment="1">
      <alignment horizontal="center" vertical="center"/>
      <protection/>
    </xf>
    <xf numFmtId="172" fontId="12" fillId="33" borderId="10" xfId="54" applyNumberFormat="1" applyFont="1" applyFill="1" applyBorder="1" applyAlignment="1">
      <alignment horizontal="center" vertical="center"/>
      <protection/>
    </xf>
    <xf numFmtId="3" fontId="58" fillId="33" borderId="0" xfId="57" applyNumberFormat="1" applyFont="1" applyFill="1">
      <alignment/>
      <protection/>
    </xf>
    <xf numFmtId="0" fontId="58" fillId="33" borderId="0" xfId="57" applyFont="1" applyFill="1">
      <alignment/>
      <protection/>
    </xf>
    <xf numFmtId="173" fontId="12" fillId="33" borderId="10" xfId="54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left" vertical="center"/>
      <protection/>
    </xf>
    <xf numFmtId="172" fontId="5" fillId="33" borderId="10" xfId="60" applyNumberFormat="1" applyFont="1" applyFill="1" applyBorder="1" applyAlignment="1">
      <alignment horizontal="center" vertical="center"/>
      <protection/>
    </xf>
    <xf numFmtId="172" fontId="21" fillId="33" borderId="10" xfId="55" applyNumberFormat="1" applyFont="1" applyFill="1" applyBorder="1" applyAlignment="1" applyProtection="1">
      <alignment horizontal="center" vertical="center"/>
      <protection/>
    </xf>
    <xf numFmtId="3" fontId="18" fillId="33" borderId="10" xfId="56" applyNumberFormat="1" applyFont="1" applyFill="1" applyBorder="1" applyAlignment="1" applyProtection="1">
      <alignment horizontal="center" vertical="center"/>
      <protection locked="0"/>
    </xf>
    <xf numFmtId="172" fontId="23" fillId="33" borderId="10" xfId="60" applyNumberFormat="1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3" fontId="18" fillId="33" borderId="10" xfId="55" applyNumberFormat="1" applyFont="1" applyFill="1" applyBorder="1" applyAlignment="1" applyProtection="1">
      <alignment horizontal="center" vertical="center"/>
      <protection/>
    </xf>
    <xf numFmtId="172" fontId="22" fillId="33" borderId="10" xfId="55" applyNumberFormat="1" applyFont="1" applyFill="1" applyBorder="1" applyAlignment="1" applyProtection="1">
      <alignment horizontal="center" vertical="center"/>
      <protection/>
    </xf>
    <xf numFmtId="1" fontId="4" fillId="33" borderId="10" xfId="60" applyNumberFormat="1" applyFont="1" applyFill="1" applyBorder="1" applyAlignment="1">
      <alignment horizontal="center" vertical="center"/>
      <protection/>
    </xf>
    <xf numFmtId="173" fontId="23" fillId="33" borderId="10" xfId="60" applyNumberFormat="1" applyFont="1" applyFill="1" applyBorder="1" applyAlignment="1">
      <alignment horizontal="center" vertical="center"/>
      <protection/>
    </xf>
    <xf numFmtId="173" fontId="23" fillId="33" borderId="10" xfId="58" applyNumberFormat="1" applyFont="1" applyFill="1" applyBorder="1" applyAlignment="1">
      <alignment horizontal="center" vertical="center"/>
      <protection/>
    </xf>
    <xf numFmtId="1" fontId="4" fillId="33" borderId="10" xfId="58" applyNumberFormat="1" applyFont="1" applyFill="1" applyBorder="1" applyAlignment="1">
      <alignment horizontal="center" vertical="center"/>
      <protection/>
    </xf>
    <xf numFmtId="173" fontId="4" fillId="33" borderId="10" xfId="58" applyNumberFormat="1" applyFont="1" applyFill="1" applyBorder="1" applyAlignment="1">
      <alignment horizontal="center" vertical="center"/>
      <protection/>
    </xf>
    <xf numFmtId="173" fontId="4" fillId="33" borderId="10" xfId="60" applyNumberFormat="1" applyFont="1" applyFill="1" applyBorder="1" applyAlignment="1">
      <alignment horizontal="center" vertical="center"/>
      <protection/>
    </xf>
    <xf numFmtId="3" fontId="20" fillId="3" borderId="10" xfId="56" applyNumberFormat="1" applyFont="1" applyFill="1" applyBorder="1" applyAlignment="1" applyProtection="1">
      <alignment horizontal="center" vertical="center"/>
      <protection locked="0"/>
    </xf>
    <xf numFmtId="3" fontId="15" fillId="3" borderId="10" xfId="60" applyNumberFormat="1" applyFont="1" applyFill="1" applyBorder="1" applyAlignment="1">
      <alignment horizontal="center" vertical="center"/>
      <protection/>
    </xf>
    <xf numFmtId="3" fontId="20" fillId="3" borderId="10" xfId="55" applyNumberFormat="1" applyFont="1" applyFill="1" applyBorder="1" applyAlignment="1" applyProtection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24" fillId="33" borderId="13" xfId="54" applyFont="1" applyFill="1" applyBorder="1" applyAlignment="1">
      <alignment horizontal="center" vertical="center" wrapText="1"/>
      <protection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33" borderId="15" xfId="54" applyFont="1" applyFill="1" applyBorder="1" applyAlignment="1">
      <alignment horizontal="center" vertical="center" wrapText="1"/>
      <protection/>
    </xf>
    <xf numFmtId="0" fontId="24" fillId="33" borderId="16" xfId="54" applyFont="1" applyFill="1" applyBorder="1" applyAlignment="1">
      <alignment horizontal="center" vertical="center" wrapText="1"/>
      <protection/>
    </xf>
    <xf numFmtId="0" fontId="24" fillId="33" borderId="17" xfId="54" applyFont="1" applyFill="1" applyBorder="1" applyAlignment="1">
      <alignment horizontal="center" vertical="center" wrapText="1"/>
      <protection/>
    </xf>
    <xf numFmtId="0" fontId="24" fillId="33" borderId="18" xfId="54" applyFont="1" applyFill="1" applyBorder="1" applyAlignment="1">
      <alignment horizontal="center" vertical="center" wrapText="1"/>
      <protection/>
    </xf>
    <xf numFmtId="0" fontId="10" fillId="33" borderId="0" xfId="57" applyFont="1" applyFill="1" applyAlignment="1">
      <alignment horizontal="center" vertical="top" wrapText="1"/>
      <protection/>
    </xf>
    <xf numFmtId="0" fontId="10" fillId="33" borderId="0" xfId="59" applyFont="1" applyFill="1" applyAlignment="1">
      <alignment horizontal="center" vertical="top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1" fontId="20" fillId="33" borderId="13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4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5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3" xfId="56" applyNumberFormat="1" applyFont="1" applyFill="1" applyBorder="1" applyAlignment="1" applyProtection="1">
      <alignment horizontal="center" vertical="center" wrapText="1"/>
      <protection/>
    </xf>
    <xf numFmtId="1" fontId="20" fillId="33" borderId="14" xfId="56" applyNumberFormat="1" applyFont="1" applyFill="1" applyBorder="1" applyAlignment="1" applyProtection="1">
      <alignment horizontal="center" vertical="center" wrapText="1"/>
      <protection/>
    </xf>
    <xf numFmtId="1" fontId="20" fillId="33" borderId="15" xfId="56" applyNumberFormat="1" applyFont="1" applyFill="1" applyBorder="1" applyAlignment="1" applyProtection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16" fillId="33" borderId="0" xfId="60" applyFont="1" applyFill="1" applyAlignment="1">
      <alignment horizontal="center"/>
      <protection/>
    </xf>
    <xf numFmtId="0" fontId="4" fillId="33" borderId="10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4">
      <selection activeCell="C9" sqref="C9"/>
    </sheetView>
  </sheetViews>
  <sheetFormatPr defaultColWidth="8.00390625" defaultRowHeight="15"/>
  <cols>
    <col min="1" max="1" width="69.7109375" style="24" customWidth="1"/>
    <col min="2" max="3" width="16.421875" style="39" customWidth="1"/>
    <col min="4" max="4" width="13.28125" style="24" customWidth="1"/>
    <col min="5" max="5" width="16.421875" style="24" customWidth="1"/>
    <col min="6" max="6" width="13.28125" style="24" customWidth="1"/>
    <col min="7" max="16384" width="8.00390625" style="24" customWidth="1"/>
  </cols>
  <sheetData>
    <row r="1" spans="1:6" ht="22.5">
      <c r="A1" s="71" t="s">
        <v>39</v>
      </c>
      <c r="B1" s="71"/>
      <c r="C1" s="71"/>
      <c r="D1" s="71"/>
      <c r="E1" s="71"/>
      <c r="F1" s="71"/>
    </row>
    <row r="2" spans="1:6" ht="22.5">
      <c r="A2" s="72" t="s">
        <v>61</v>
      </c>
      <c r="B2" s="72"/>
      <c r="C2" s="72"/>
      <c r="D2" s="72"/>
      <c r="E2" s="72"/>
      <c r="F2" s="72"/>
    </row>
    <row r="3" spans="1:6" s="28" customFormat="1" ht="18" customHeight="1">
      <c r="A3" s="25"/>
      <c r="B3" s="26"/>
      <c r="C3" s="27"/>
      <c r="D3" s="27"/>
      <c r="E3" s="27"/>
      <c r="F3" s="27" t="s">
        <v>14</v>
      </c>
    </row>
    <row r="4" spans="1:6" s="28" customFormat="1" ht="23.25" customHeight="1">
      <c r="A4" s="73" t="s">
        <v>1</v>
      </c>
      <c r="B4" s="58" t="s">
        <v>2</v>
      </c>
      <c r="C4" s="64" t="s">
        <v>21</v>
      </c>
      <c r="D4" s="62" t="s">
        <v>25</v>
      </c>
      <c r="E4" s="64" t="s">
        <v>23</v>
      </c>
      <c r="F4" s="62" t="s">
        <v>26</v>
      </c>
    </row>
    <row r="5" spans="1:6" s="28" customFormat="1" ht="42" customHeight="1">
      <c r="A5" s="73"/>
      <c r="B5" s="59"/>
      <c r="C5" s="64" t="s">
        <v>21</v>
      </c>
      <c r="D5" s="63"/>
      <c r="E5" s="64" t="s">
        <v>23</v>
      </c>
      <c r="F5" s="63"/>
    </row>
    <row r="6" spans="1:6" s="30" customFormat="1" ht="12" customHeight="1">
      <c r="A6" s="29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</row>
    <row r="7" spans="1:6" s="28" customFormat="1" ht="57" customHeight="1">
      <c r="A7" s="31" t="s">
        <v>15</v>
      </c>
      <c r="B7" s="1">
        <f>2!B8/1000</f>
        <v>29.658</v>
      </c>
      <c r="C7" s="1">
        <v>17.9</v>
      </c>
      <c r="D7" s="2">
        <v>60.2</v>
      </c>
      <c r="E7" s="1">
        <f>11815/1000</f>
        <v>11.815</v>
      </c>
      <c r="F7" s="2">
        <f>E7*100/B7</f>
        <v>39.837480612313705</v>
      </c>
    </row>
    <row r="8" spans="1:8" s="28" customFormat="1" ht="57" customHeight="1">
      <c r="A8" s="32" t="s">
        <v>16</v>
      </c>
      <c r="B8" s="1">
        <f>2!E8/1000</f>
        <v>20.898</v>
      </c>
      <c r="C8" s="1">
        <f>13631/1000</f>
        <v>13.631</v>
      </c>
      <c r="D8" s="2">
        <f>C8*100/B8</f>
        <v>65.22633744855966</v>
      </c>
      <c r="E8" s="1">
        <f>7267/1000</f>
        <v>7.267</v>
      </c>
      <c r="F8" s="2">
        <f>E8*100/B8</f>
        <v>34.77366255144033</v>
      </c>
      <c r="H8" s="33"/>
    </row>
    <row r="9" spans="1:10" s="28" customFormat="1" ht="57" customHeight="1">
      <c r="A9" s="31" t="s">
        <v>17</v>
      </c>
      <c r="B9" s="1">
        <f>2!H8/1000</f>
        <v>3.946</v>
      </c>
      <c r="C9" s="1">
        <f>1854/1000</f>
        <v>1.854</v>
      </c>
      <c r="D9" s="2">
        <f>C9*100/B9</f>
        <v>46.98428788646731</v>
      </c>
      <c r="E9" s="1">
        <f>2092/1000</f>
        <v>2.092</v>
      </c>
      <c r="F9" s="2">
        <f>E9*100/B9</f>
        <v>53.01571211353269</v>
      </c>
      <c r="J9" s="33"/>
    </row>
    <row r="10" spans="1:6" s="28" customFormat="1" ht="57" customHeight="1">
      <c r="A10" s="31" t="s">
        <v>18</v>
      </c>
      <c r="B10" s="1">
        <f>2!K8/1000</f>
        <v>7.103</v>
      </c>
      <c r="C10" s="1">
        <f>3677/1000</f>
        <v>3.677</v>
      </c>
      <c r="D10" s="2">
        <f>C10*100/B10</f>
        <v>51.76685907363086</v>
      </c>
      <c r="E10" s="1">
        <f>3426/1000</f>
        <v>3.426</v>
      </c>
      <c r="F10" s="2">
        <f>E10*100/B10</f>
        <v>48.233140926369146</v>
      </c>
    </row>
    <row r="11" spans="1:7" s="28" customFormat="1" ht="57" customHeight="1">
      <c r="A11" s="31" t="s">
        <v>19</v>
      </c>
      <c r="B11" s="1">
        <f>2!N8/1000</f>
        <v>26.592</v>
      </c>
      <c r="C11" s="1">
        <f>15883/1000</f>
        <v>15.883</v>
      </c>
      <c r="D11" s="2">
        <f>C11*100/B11</f>
        <v>59.72848977135981</v>
      </c>
      <c r="E11" s="1">
        <f>10709/1000</f>
        <v>10.709</v>
      </c>
      <c r="F11" s="2">
        <f>E11*100/B11</f>
        <v>40.27151022864019</v>
      </c>
      <c r="G11" s="33"/>
    </row>
    <row r="12" spans="1:7" s="28" customFormat="1" ht="12.75">
      <c r="A12" s="65" t="s">
        <v>62</v>
      </c>
      <c r="B12" s="66"/>
      <c r="C12" s="66"/>
      <c r="D12" s="66"/>
      <c r="E12" s="66"/>
      <c r="F12" s="67"/>
      <c r="G12" s="33"/>
    </row>
    <row r="13" spans="1:7" s="28" customFormat="1" ht="12.75">
      <c r="A13" s="68"/>
      <c r="B13" s="69"/>
      <c r="C13" s="69"/>
      <c r="D13" s="69"/>
      <c r="E13" s="69"/>
      <c r="F13" s="70"/>
      <c r="G13" s="33"/>
    </row>
    <row r="14" spans="1:6" s="28" customFormat="1" ht="18" customHeight="1">
      <c r="A14" s="60" t="s">
        <v>1</v>
      </c>
      <c r="B14" s="58" t="s">
        <v>2</v>
      </c>
      <c r="C14" s="64" t="s">
        <v>21</v>
      </c>
      <c r="D14" s="62" t="s">
        <v>22</v>
      </c>
      <c r="E14" s="64" t="s">
        <v>23</v>
      </c>
      <c r="F14" s="62" t="s">
        <v>24</v>
      </c>
    </row>
    <row r="15" spans="1:6" ht="43.5" customHeight="1">
      <c r="A15" s="61"/>
      <c r="B15" s="59"/>
      <c r="C15" s="64" t="s">
        <v>21</v>
      </c>
      <c r="D15" s="63"/>
      <c r="E15" s="64" t="s">
        <v>23</v>
      </c>
      <c r="F15" s="63"/>
    </row>
    <row r="16" spans="1:6" ht="33" customHeight="1">
      <c r="A16" s="34" t="s">
        <v>15</v>
      </c>
      <c r="B16" s="35">
        <f>2!Q8/1000</f>
        <v>10.794</v>
      </c>
      <c r="C16" s="35">
        <f>6790/1000</f>
        <v>6.79</v>
      </c>
      <c r="D16" s="40">
        <f>C16*100/B16</f>
        <v>62.905317769130995</v>
      </c>
      <c r="E16" s="36">
        <f>4004/1000</f>
        <v>4.004</v>
      </c>
      <c r="F16" s="37">
        <f>E16*100/B16</f>
        <v>37.094682230869</v>
      </c>
    </row>
    <row r="17" spans="1:6" ht="35.25" customHeight="1">
      <c r="A17" s="34" t="s">
        <v>20</v>
      </c>
      <c r="B17" s="35">
        <f>2!T8/1000</f>
        <v>9.23</v>
      </c>
      <c r="C17" s="35">
        <f>5795/1000</f>
        <v>5.795</v>
      </c>
      <c r="D17" s="40">
        <f>C17*100/B17</f>
        <v>62.78439869989165</v>
      </c>
      <c r="E17" s="36">
        <f>3435/1000</f>
        <v>3.435</v>
      </c>
      <c r="F17" s="40">
        <f>E17*100/B17</f>
        <v>37.21560130010834</v>
      </c>
    </row>
    <row r="18" spans="2:3" ht="12.75">
      <c r="B18" s="38"/>
      <c r="C18" s="38"/>
    </row>
    <row r="19" ht="12.75">
      <c r="C19" s="38"/>
    </row>
  </sheetData>
  <sheetProtection/>
  <mergeCells count="15"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  <mergeCell ref="D4:D5"/>
    <mergeCell ref="E4:E5"/>
    <mergeCell ref="F4:F5"/>
    <mergeCell ref="C14:C15"/>
    <mergeCell ref="A12:F13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T8" sqref="T8"/>
    </sheetView>
  </sheetViews>
  <sheetFormatPr defaultColWidth="9.140625" defaultRowHeight="15"/>
  <cols>
    <col min="1" max="1" width="37.28125" style="20" customWidth="1"/>
    <col min="2" max="2" width="10.8515625" style="20" customWidth="1"/>
    <col min="3" max="13" width="13.7109375" style="20" customWidth="1"/>
    <col min="14" max="22" width="16.28125" style="20" customWidth="1"/>
    <col min="23" max="16384" width="9.140625" style="20" customWidth="1"/>
  </cols>
  <sheetData>
    <row r="1" spans="2:22" s="5" customFormat="1" ht="25.5" customHeight="1">
      <c r="B1" s="81" t="s">
        <v>40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6"/>
      <c r="O1" s="6"/>
      <c r="P1" s="6"/>
      <c r="Q1" s="6"/>
      <c r="R1" s="6"/>
      <c r="S1" s="6"/>
      <c r="T1" s="6"/>
      <c r="U1" s="6"/>
      <c r="V1" s="6"/>
    </row>
    <row r="2" spans="2:22" s="5" customFormat="1" ht="23.25" customHeight="1">
      <c r="B2" s="81" t="s">
        <v>59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6"/>
      <c r="O2" s="6"/>
      <c r="P2" s="6"/>
      <c r="Q2" s="6"/>
      <c r="R2" s="6"/>
      <c r="S2" s="6"/>
      <c r="T2" s="6"/>
      <c r="U2" s="6"/>
      <c r="V2" s="6"/>
    </row>
    <row r="3" spans="2:22" s="5" customFormat="1" ht="18.75" customHeight="1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7"/>
      <c r="O3" s="7"/>
      <c r="P3" s="7"/>
      <c r="Q3" s="7"/>
      <c r="R3" s="7"/>
      <c r="S3" s="7"/>
      <c r="T3" s="7"/>
      <c r="U3" s="8" t="s">
        <v>13</v>
      </c>
      <c r="V3" s="7"/>
    </row>
    <row r="4" spans="1:21" s="10" customFormat="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1" customFormat="1" ht="51" customHeight="1">
      <c r="A5" s="83"/>
      <c r="B5" s="80" t="s">
        <v>4</v>
      </c>
      <c r="C5" s="80"/>
      <c r="D5" s="80"/>
      <c r="E5" s="80" t="s">
        <v>27</v>
      </c>
      <c r="F5" s="80"/>
      <c r="G5" s="80"/>
      <c r="H5" s="80" t="s">
        <v>5</v>
      </c>
      <c r="I5" s="80"/>
      <c r="J5" s="80"/>
      <c r="K5" s="80" t="s">
        <v>6</v>
      </c>
      <c r="L5" s="80"/>
      <c r="M5" s="80"/>
      <c r="N5" s="80" t="s">
        <v>7</v>
      </c>
      <c r="O5" s="80"/>
      <c r="P5" s="80"/>
      <c r="Q5" s="74" t="s">
        <v>8</v>
      </c>
      <c r="R5" s="75"/>
      <c r="S5" s="76"/>
      <c r="T5" s="77" t="s">
        <v>9</v>
      </c>
      <c r="U5" s="78"/>
      <c r="V5" s="79"/>
    </row>
    <row r="6" spans="1:22" s="14" customFormat="1" ht="49.5" customHeight="1">
      <c r="A6" s="83"/>
      <c r="B6" s="12" t="s">
        <v>2</v>
      </c>
      <c r="C6" s="13" t="s">
        <v>10</v>
      </c>
      <c r="D6" s="13" t="s">
        <v>11</v>
      </c>
      <c r="E6" s="12" t="s">
        <v>2</v>
      </c>
      <c r="F6" s="13" t="s">
        <v>10</v>
      </c>
      <c r="G6" s="13" t="s">
        <v>11</v>
      </c>
      <c r="H6" s="13" t="s">
        <v>2</v>
      </c>
      <c r="I6" s="13" t="s">
        <v>10</v>
      </c>
      <c r="J6" s="13" t="s">
        <v>11</v>
      </c>
      <c r="K6" s="13" t="s">
        <v>2</v>
      </c>
      <c r="L6" s="13" t="s">
        <v>10</v>
      </c>
      <c r="M6" s="13" t="s">
        <v>11</v>
      </c>
      <c r="N6" s="12" t="s">
        <v>2</v>
      </c>
      <c r="O6" s="13" t="s">
        <v>10</v>
      </c>
      <c r="P6" s="13" t="s">
        <v>11</v>
      </c>
      <c r="Q6" s="12" t="s">
        <v>2</v>
      </c>
      <c r="R6" s="13" t="s">
        <v>10</v>
      </c>
      <c r="S6" s="13" t="s">
        <v>11</v>
      </c>
      <c r="T6" s="12" t="s">
        <v>2</v>
      </c>
      <c r="U6" s="13" t="s">
        <v>10</v>
      </c>
      <c r="V6" s="13" t="s">
        <v>11</v>
      </c>
    </row>
    <row r="7" spans="1:22" s="16" customFormat="1" ht="11.25" customHeight="1">
      <c r="A7" s="15" t="s">
        <v>12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</row>
    <row r="8" spans="1:22" s="18" customFormat="1" ht="25.5" customHeight="1">
      <c r="A8" s="17" t="s">
        <v>58</v>
      </c>
      <c r="B8" s="55">
        <f>SUM(B9:B36)</f>
        <v>29658</v>
      </c>
      <c r="C8" s="42">
        <v>60.16251938768629</v>
      </c>
      <c r="D8" s="42">
        <v>39.837480612313705</v>
      </c>
      <c r="E8" s="56">
        <f>SUM(E9:E36)</f>
        <v>20898</v>
      </c>
      <c r="F8" s="42">
        <v>65.22633744855966</v>
      </c>
      <c r="G8" s="42">
        <v>34.77366255144033</v>
      </c>
      <c r="H8" s="56">
        <f>SUM(H9:H36)</f>
        <v>3946</v>
      </c>
      <c r="I8" s="42">
        <v>46.98428788646731</v>
      </c>
      <c r="J8" s="42">
        <v>53.015712113532686</v>
      </c>
      <c r="K8" s="56">
        <f>SUM(K9:K36)</f>
        <v>7103</v>
      </c>
      <c r="L8" s="42">
        <v>51.766859073630854</v>
      </c>
      <c r="M8" s="42">
        <v>48.23314092636914</v>
      </c>
      <c r="N8" s="56">
        <f>SUM(N9:N36)</f>
        <v>26592</v>
      </c>
      <c r="O8" s="42">
        <v>59.728489771359804</v>
      </c>
      <c r="P8" s="42">
        <v>40.271510228640196</v>
      </c>
      <c r="Q8" s="57">
        <f>SUM(Q9:Q36)</f>
        <v>10794</v>
      </c>
      <c r="R8" s="43">
        <v>62.905317769130995</v>
      </c>
      <c r="S8" s="43">
        <v>37.094682230869005</v>
      </c>
      <c r="T8" s="57">
        <f>SUM(T9:T36)</f>
        <v>9230</v>
      </c>
      <c r="U8" s="43">
        <v>62.78439869989165</v>
      </c>
      <c r="V8" s="43">
        <v>37.21560130010834</v>
      </c>
    </row>
    <row r="9" spans="1:22" s="4" customFormat="1" ht="18.75" customHeight="1">
      <c r="A9" s="3" t="s">
        <v>42</v>
      </c>
      <c r="B9" s="44">
        <v>610</v>
      </c>
      <c r="C9" s="45">
        <v>45.90163934426229</v>
      </c>
      <c r="D9" s="45">
        <v>54.09836065573771</v>
      </c>
      <c r="E9" s="46">
        <v>344</v>
      </c>
      <c r="F9" s="45">
        <v>48.54651162790697</v>
      </c>
      <c r="G9" s="45">
        <v>51.45348837209303</v>
      </c>
      <c r="H9" s="46">
        <v>77</v>
      </c>
      <c r="I9" s="45">
        <v>35.064935064935064</v>
      </c>
      <c r="J9" s="45">
        <v>64.93506493506493</v>
      </c>
      <c r="K9" s="46">
        <v>242</v>
      </c>
      <c r="L9" s="45">
        <v>51.652892561983464</v>
      </c>
      <c r="M9" s="45">
        <v>48.34710743801653</v>
      </c>
      <c r="N9" s="46">
        <v>557</v>
      </c>
      <c r="O9" s="45">
        <v>45.421903052064636</v>
      </c>
      <c r="P9" s="45">
        <v>54.57809694793537</v>
      </c>
      <c r="Q9" s="47">
        <v>260</v>
      </c>
      <c r="R9" s="48">
        <v>47.69230769230769</v>
      </c>
      <c r="S9" s="48">
        <v>52.307692307692314</v>
      </c>
      <c r="T9" s="47">
        <v>224</v>
      </c>
      <c r="U9" s="48">
        <v>46.42857142857143</v>
      </c>
      <c r="V9" s="48">
        <v>53.57142857142857</v>
      </c>
    </row>
    <row r="10" spans="1:22" s="19" customFormat="1" ht="18.75" customHeight="1">
      <c r="A10" s="3" t="s">
        <v>28</v>
      </c>
      <c r="B10" s="44">
        <v>769</v>
      </c>
      <c r="C10" s="45">
        <v>55.52665799739922</v>
      </c>
      <c r="D10" s="45">
        <v>44.47334200260078</v>
      </c>
      <c r="E10" s="46">
        <v>437</v>
      </c>
      <c r="F10" s="45">
        <v>60.41189931350115</v>
      </c>
      <c r="G10" s="45">
        <v>39.588100686498855</v>
      </c>
      <c r="H10" s="46">
        <v>90</v>
      </c>
      <c r="I10" s="45">
        <v>36.666666666666664</v>
      </c>
      <c r="J10" s="45">
        <v>63.33333333333333</v>
      </c>
      <c r="K10" s="46">
        <v>397</v>
      </c>
      <c r="L10" s="45">
        <v>73.55163727959699</v>
      </c>
      <c r="M10" s="45">
        <v>26.448362720403022</v>
      </c>
      <c r="N10" s="46">
        <v>744</v>
      </c>
      <c r="O10" s="45">
        <v>55.376344086021504</v>
      </c>
      <c r="P10" s="45">
        <v>44.623655913978496</v>
      </c>
      <c r="Q10" s="47">
        <v>306</v>
      </c>
      <c r="R10" s="48">
        <v>57.51633986928104</v>
      </c>
      <c r="S10" s="48">
        <v>42.48366013071895</v>
      </c>
      <c r="T10" s="47">
        <v>261</v>
      </c>
      <c r="U10" s="48">
        <v>56.32183908045977</v>
      </c>
      <c r="V10" s="48">
        <v>43.67816091954023</v>
      </c>
    </row>
    <row r="11" spans="1:22" s="4" customFormat="1" ht="18.75" customHeight="1">
      <c r="A11" s="3" t="s">
        <v>29</v>
      </c>
      <c r="B11" s="44">
        <v>639</v>
      </c>
      <c r="C11" s="45">
        <v>68.23161189358372</v>
      </c>
      <c r="D11" s="45">
        <v>31.768388106416275</v>
      </c>
      <c r="E11" s="46">
        <v>517</v>
      </c>
      <c r="F11" s="45">
        <v>71.76015473887814</v>
      </c>
      <c r="G11" s="45">
        <v>28.239845261121854</v>
      </c>
      <c r="H11" s="46">
        <v>64</v>
      </c>
      <c r="I11" s="45">
        <v>76.5625</v>
      </c>
      <c r="J11" s="45">
        <v>23.4375</v>
      </c>
      <c r="K11" s="46">
        <v>194</v>
      </c>
      <c r="L11" s="45">
        <v>59.27835051546392</v>
      </c>
      <c r="M11" s="45">
        <v>40.72164948453608</v>
      </c>
      <c r="N11" s="46">
        <v>577</v>
      </c>
      <c r="O11" s="45">
        <v>68.2842287694974</v>
      </c>
      <c r="P11" s="45">
        <v>31.715771230502597</v>
      </c>
      <c r="Q11" s="47">
        <v>252</v>
      </c>
      <c r="R11" s="48">
        <v>67.06349206349206</v>
      </c>
      <c r="S11" s="48">
        <v>32.93650793650794</v>
      </c>
      <c r="T11" s="47">
        <v>206</v>
      </c>
      <c r="U11" s="48" t="s">
        <v>60</v>
      </c>
      <c r="V11" s="48">
        <v>34.95145631067961</v>
      </c>
    </row>
    <row r="12" spans="1:22" s="4" customFormat="1" ht="18.75" customHeight="1">
      <c r="A12" s="3" t="s">
        <v>43</v>
      </c>
      <c r="B12" s="44">
        <v>728</v>
      </c>
      <c r="C12" s="45">
        <v>60.71428571428571</v>
      </c>
      <c r="D12" s="45">
        <v>39.285714285714285</v>
      </c>
      <c r="E12" s="46">
        <v>587</v>
      </c>
      <c r="F12" s="45">
        <v>74.27597955706985</v>
      </c>
      <c r="G12" s="45">
        <v>25.72402044293015</v>
      </c>
      <c r="H12" s="46">
        <v>86</v>
      </c>
      <c r="I12" s="45">
        <v>51.162790697674424</v>
      </c>
      <c r="J12" s="45">
        <v>48.837209302325576</v>
      </c>
      <c r="K12" s="46">
        <v>151</v>
      </c>
      <c r="L12" s="45">
        <v>45.033112582781456</v>
      </c>
      <c r="M12" s="45">
        <v>54.966887417218544</v>
      </c>
      <c r="N12" s="46">
        <v>570</v>
      </c>
      <c r="O12" s="45">
        <v>61.75438596491228</v>
      </c>
      <c r="P12" s="45">
        <v>38.24561403508772</v>
      </c>
      <c r="Q12" s="47">
        <v>292</v>
      </c>
      <c r="R12" s="48">
        <v>54.45205479452054</v>
      </c>
      <c r="S12" s="48">
        <v>45.54794520547945</v>
      </c>
      <c r="T12" s="47">
        <v>264</v>
      </c>
      <c r="U12" s="48">
        <v>55.3030303030303</v>
      </c>
      <c r="V12" s="48">
        <v>44.696969696969695</v>
      </c>
    </row>
    <row r="13" spans="1:22" s="4" customFormat="1" ht="18.75" customHeight="1">
      <c r="A13" s="3" t="s">
        <v>44</v>
      </c>
      <c r="B13" s="44">
        <v>1299</v>
      </c>
      <c r="C13" s="45">
        <v>34.33410315627406</v>
      </c>
      <c r="D13" s="45">
        <v>65.66589684372595</v>
      </c>
      <c r="E13" s="46">
        <v>927</v>
      </c>
      <c r="F13" s="45">
        <v>34.627831715210355</v>
      </c>
      <c r="G13" s="45">
        <v>65.37216828478964</v>
      </c>
      <c r="H13" s="46">
        <v>243</v>
      </c>
      <c r="I13" s="45">
        <v>24.279835390946502</v>
      </c>
      <c r="J13" s="45">
        <v>75.7201646090535</v>
      </c>
      <c r="K13" s="46">
        <v>453</v>
      </c>
      <c r="L13" s="45">
        <v>21.85430463576159</v>
      </c>
      <c r="M13" s="45">
        <v>78.1456953642384</v>
      </c>
      <c r="N13" s="46">
        <v>1055</v>
      </c>
      <c r="O13" s="45">
        <v>33.459715639810426</v>
      </c>
      <c r="P13" s="45">
        <v>66.54028436018957</v>
      </c>
      <c r="Q13" s="47">
        <v>329</v>
      </c>
      <c r="R13" s="48">
        <v>39.209726443769</v>
      </c>
      <c r="S13" s="48">
        <v>60.790273556231</v>
      </c>
      <c r="T13" s="47">
        <v>291</v>
      </c>
      <c r="U13" s="48">
        <v>39.86254295532646</v>
      </c>
      <c r="V13" s="48">
        <v>60.13745704467354</v>
      </c>
    </row>
    <row r="14" spans="1:22" s="4" customFormat="1" ht="18.75" customHeight="1">
      <c r="A14" s="3" t="s">
        <v>45</v>
      </c>
      <c r="B14" s="44">
        <v>1119</v>
      </c>
      <c r="C14" s="45">
        <v>45.84450402144772</v>
      </c>
      <c r="D14" s="45">
        <v>54.15549597855228</v>
      </c>
      <c r="E14" s="46">
        <v>614</v>
      </c>
      <c r="F14" s="45">
        <v>60.26058631921825</v>
      </c>
      <c r="G14" s="45">
        <v>39.73941368078176</v>
      </c>
      <c r="H14" s="46">
        <v>97</v>
      </c>
      <c r="I14" s="45">
        <v>26.804123711340207</v>
      </c>
      <c r="J14" s="45">
        <v>73.19587628865979</v>
      </c>
      <c r="K14" s="46">
        <v>309</v>
      </c>
      <c r="L14" s="45">
        <v>52.75080906148867</v>
      </c>
      <c r="M14" s="45">
        <v>47.249190938511326</v>
      </c>
      <c r="N14" s="46">
        <v>1030</v>
      </c>
      <c r="O14" s="45">
        <v>45.8252427184466</v>
      </c>
      <c r="P14" s="45">
        <v>54.1747572815534</v>
      </c>
      <c r="Q14" s="47">
        <v>365</v>
      </c>
      <c r="R14" s="48">
        <v>42.19178082191781</v>
      </c>
      <c r="S14" s="48">
        <v>57.80821917808219</v>
      </c>
      <c r="T14" s="47">
        <v>325</v>
      </c>
      <c r="U14" s="48">
        <v>42.15384615384615</v>
      </c>
      <c r="V14" s="48">
        <v>57.84615384615385</v>
      </c>
    </row>
    <row r="15" spans="1:22" s="4" customFormat="1" ht="18.75" customHeight="1">
      <c r="A15" s="3" t="s">
        <v>46</v>
      </c>
      <c r="B15" s="44">
        <v>613</v>
      </c>
      <c r="C15" s="45">
        <v>32.13703099510604</v>
      </c>
      <c r="D15" s="45">
        <v>67.86296900489397</v>
      </c>
      <c r="E15" s="46">
        <v>335</v>
      </c>
      <c r="F15" s="45">
        <v>43.88059701492537</v>
      </c>
      <c r="G15" s="45">
        <v>56.11940298507463</v>
      </c>
      <c r="H15" s="46">
        <v>90</v>
      </c>
      <c r="I15" s="45">
        <v>27.77777777777778</v>
      </c>
      <c r="J15" s="45">
        <v>72.22222222222221</v>
      </c>
      <c r="K15" s="46">
        <v>153</v>
      </c>
      <c r="L15" s="45">
        <v>30.718954248366014</v>
      </c>
      <c r="M15" s="45">
        <v>69.28104575163398</v>
      </c>
      <c r="N15" s="46">
        <v>595</v>
      </c>
      <c r="O15" s="45">
        <v>31.26050420168067</v>
      </c>
      <c r="P15" s="45">
        <v>68.73949579831933</v>
      </c>
      <c r="Q15" s="47">
        <v>273</v>
      </c>
      <c r="R15" s="48">
        <v>29.304029304029307</v>
      </c>
      <c r="S15" s="48">
        <v>70.6959706959707</v>
      </c>
      <c r="T15" s="47">
        <v>229</v>
      </c>
      <c r="U15" s="48">
        <v>25.76419213973799</v>
      </c>
      <c r="V15" s="48">
        <v>74.235807860262</v>
      </c>
    </row>
    <row r="16" spans="1:22" s="4" customFormat="1" ht="18.75" customHeight="1">
      <c r="A16" s="3" t="s">
        <v>47</v>
      </c>
      <c r="B16" s="44">
        <v>457</v>
      </c>
      <c r="C16" s="45">
        <v>56.455142231947484</v>
      </c>
      <c r="D16" s="45">
        <v>43.544857768052516</v>
      </c>
      <c r="E16" s="46">
        <v>380</v>
      </c>
      <c r="F16" s="45">
        <v>62.63157894736842</v>
      </c>
      <c r="G16" s="45">
        <v>37.368421052631575</v>
      </c>
      <c r="H16" s="46">
        <v>55</v>
      </c>
      <c r="I16" s="45">
        <v>29.09090909090909</v>
      </c>
      <c r="J16" s="45">
        <v>70.9090909090909</v>
      </c>
      <c r="K16" s="46">
        <v>172</v>
      </c>
      <c r="L16" s="45">
        <v>26.744186046511626</v>
      </c>
      <c r="M16" s="45">
        <v>73.25581395348837</v>
      </c>
      <c r="N16" s="46">
        <v>442</v>
      </c>
      <c r="O16" s="45">
        <v>56.10859728506787</v>
      </c>
      <c r="P16" s="45">
        <v>43.89140271493213</v>
      </c>
      <c r="Q16" s="47">
        <v>180</v>
      </c>
      <c r="R16" s="48">
        <v>62.22222222222222</v>
      </c>
      <c r="S16" s="48">
        <v>37.77777777777778</v>
      </c>
      <c r="T16" s="47">
        <v>154</v>
      </c>
      <c r="U16" s="48">
        <v>60.3896103896104</v>
      </c>
      <c r="V16" s="48">
        <v>39.61038961038961</v>
      </c>
    </row>
    <row r="17" spans="1:22" s="4" customFormat="1" ht="18.75" customHeight="1">
      <c r="A17" s="3" t="s">
        <v>30</v>
      </c>
      <c r="B17" s="44">
        <v>1666</v>
      </c>
      <c r="C17" s="45">
        <v>61.224489795918366</v>
      </c>
      <c r="D17" s="45">
        <v>38.775510204081634</v>
      </c>
      <c r="E17" s="46">
        <v>866</v>
      </c>
      <c r="F17" s="45">
        <v>68.82217090069284</v>
      </c>
      <c r="G17" s="45">
        <v>31.177829099307157</v>
      </c>
      <c r="H17" s="46">
        <v>262</v>
      </c>
      <c r="I17" s="45">
        <v>66.41221374045801</v>
      </c>
      <c r="J17" s="45">
        <v>33.587786259541986</v>
      </c>
      <c r="K17" s="46">
        <v>150</v>
      </c>
      <c r="L17" s="45">
        <v>62.66666666666667</v>
      </c>
      <c r="M17" s="45">
        <v>37.333333333333336</v>
      </c>
      <c r="N17" s="46">
        <v>1402</v>
      </c>
      <c r="O17" s="45">
        <v>61.483594864479315</v>
      </c>
      <c r="P17" s="45">
        <v>38.516405135520685</v>
      </c>
      <c r="Q17" s="47">
        <v>626</v>
      </c>
      <c r="R17" s="48">
        <v>62.14057507987221</v>
      </c>
      <c r="S17" s="48">
        <v>37.85942492012779</v>
      </c>
      <c r="T17" s="47">
        <v>528</v>
      </c>
      <c r="U17" s="48">
        <v>62.689393939393945</v>
      </c>
      <c r="V17" s="48">
        <v>37.31060606060606</v>
      </c>
    </row>
    <row r="18" spans="1:22" s="4" customFormat="1" ht="18.75" customHeight="1">
      <c r="A18" s="3" t="s">
        <v>31</v>
      </c>
      <c r="B18" s="44">
        <v>613</v>
      </c>
      <c r="C18" s="45">
        <v>41.598694942903755</v>
      </c>
      <c r="D18" s="45">
        <v>58.40130505709625</v>
      </c>
      <c r="E18" s="46">
        <v>359</v>
      </c>
      <c r="F18" s="45">
        <v>48.18941504178273</v>
      </c>
      <c r="G18" s="45">
        <v>51.81058495821726</v>
      </c>
      <c r="H18" s="46">
        <v>14</v>
      </c>
      <c r="I18" s="45">
        <v>42.857142857142854</v>
      </c>
      <c r="J18" s="45">
        <v>57.14285714285714</v>
      </c>
      <c r="K18" s="46">
        <v>89</v>
      </c>
      <c r="L18" s="45">
        <v>33.70786516853933</v>
      </c>
      <c r="M18" s="45">
        <v>66.29213483146067</v>
      </c>
      <c r="N18" s="46">
        <v>596</v>
      </c>
      <c r="O18" s="45">
        <v>41.61073825503356</v>
      </c>
      <c r="P18" s="45">
        <v>58.38926174496645</v>
      </c>
      <c r="Q18" s="47">
        <v>218</v>
      </c>
      <c r="R18" s="48">
        <v>46.788990825688074</v>
      </c>
      <c r="S18" s="48">
        <v>53.21100917431193</v>
      </c>
      <c r="T18" s="47">
        <v>188</v>
      </c>
      <c r="U18" s="48">
        <v>48.40425531914894</v>
      </c>
      <c r="V18" s="48">
        <v>51.59574468085106</v>
      </c>
    </row>
    <row r="19" spans="1:22" s="4" customFormat="1" ht="18.75" customHeight="1">
      <c r="A19" s="3" t="s">
        <v>48</v>
      </c>
      <c r="B19" s="44">
        <v>708</v>
      </c>
      <c r="C19" s="45">
        <v>44.2090395480226</v>
      </c>
      <c r="D19" s="45">
        <v>55.7909604519774</v>
      </c>
      <c r="E19" s="46">
        <v>438</v>
      </c>
      <c r="F19" s="45">
        <v>39.49771689497717</v>
      </c>
      <c r="G19" s="45">
        <v>60.50228310502283</v>
      </c>
      <c r="H19" s="46">
        <v>54</v>
      </c>
      <c r="I19" s="45">
        <v>9.25925925925926</v>
      </c>
      <c r="J19" s="45">
        <v>90.74074074074075</v>
      </c>
      <c r="K19" s="46">
        <v>311</v>
      </c>
      <c r="L19" s="45">
        <v>36.655948553054664</v>
      </c>
      <c r="M19" s="45">
        <v>63.344051446945336</v>
      </c>
      <c r="N19" s="46">
        <v>643</v>
      </c>
      <c r="O19" s="45">
        <v>42.61275272161742</v>
      </c>
      <c r="P19" s="45">
        <v>57.38724727838258</v>
      </c>
      <c r="Q19" s="47">
        <v>246</v>
      </c>
      <c r="R19" s="48">
        <v>49.1869918699187</v>
      </c>
      <c r="S19" s="48">
        <v>50.81300813008131</v>
      </c>
      <c r="T19" s="47">
        <v>205</v>
      </c>
      <c r="U19" s="48">
        <v>49.75609756097561</v>
      </c>
      <c r="V19" s="48">
        <v>50.24390243902439</v>
      </c>
    </row>
    <row r="20" spans="1:22" s="4" customFormat="1" ht="18.75" customHeight="1">
      <c r="A20" s="3" t="s">
        <v>49</v>
      </c>
      <c r="B20" s="44">
        <v>918</v>
      </c>
      <c r="C20" s="45">
        <v>83.00653594771242</v>
      </c>
      <c r="D20" s="45">
        <v>16.99346405228758</v>
      </c>
      <c r="E20" s="46">
        <v>1325</v>
      </c>
      <c r="F20" s="45">
        <v>73.66037735849056</v>
      </c>
      <c r="G20" s="45">
        <v>26.339622641509436</v>
      </c>
      <c r="H20" s="46">
        <v>69</v>
      </c>
      <c r="I20" s="45">
        <v>71.01449275362319</v>
      </c>
      <c r="J20" s="45">
        <v>28.985507246376812</v>
      </c>
      <c r="K20" s="46">
        <v>173</v>
      </c>
      <c r="L20" s="45">
        <v>73.41040462427746</v>
      </c>
      <c r="M20" s="45">
        <v>26.589595375722542</v>
      </c>
      <c r="N20" s="46">
        <v>904</v>
      </c>
      <c r="O20" s="45">
        <v>82.96460176991151</v>
      </c>
      <c r="P20" s="45">
        <v>17.035398230088493</v>
      </c>
      <c r="Q20" s="47">
        <v>332</v>
      </c>
      <c r="R20" s="48">
        <v>84.93975903614458</v>
      </c>
      <c r="S20" s="48">
        <v>15.060240963855422</v>
      </c>
      <c r="T20" s="47">
        <v>289</v>
      </c>
      <c r="U20" s="48">
        <v>85.12110726643598</v>
      </c>
      <c r="V20" s="48">
        <v>14.878892733564014</v>
      </c>
    </row>
    <row r="21" spans="1:22" s="4" customFormat="1" ht="18.75" customHeight="1">
      <c r="A21" s="3" t="s">
        <v>32</v>
      </c>
      <c r="B21" s="44">
        <v>449</v>
      </c>
      <c r="C21" s="45">
        <v>46.99331848552338</v>
      </c>
      <c r="D21" s="45">
        <v>53.00668151447662</v>
      </c>
      <c r="E21" s="46">
        <v>436</v>
      </c>
      <c r="F21" s="45">
        <v>47.706422018348626</v>
      </c>
      <c r="G21" s="45">
        <v>52.293577981651374</v>
      </c>
      <c r="H21" s="46">
        <v>76</v>
      </c>
      <c r="I21" s="45">
        <v>43.42105263157895</v>
      </c>
      <c r="J21" s="45">
        <v>56.57894736842105</v>
      </c>
      <c r="K21" s="46">
        <v>160</v>
      </c>
      <c r="L21" s="45">
        <v>58.12500000000001</v>
      </c>
      <c r="M21" s="45">
        <v>41.875</v>
      </c>
      <c r="N21" s="46">
        <v>438</v>
      </c>
      <c r="O21" s="45">
        <v>47.48858447488584</v>
      </c>
      <c r="P21" s="45">
        <v>52.51141552511416</v>
      </c>
      <c r="Q21" s="47">
        <v>155</v>
      </c>
      <c r="R21" s="48">
        <v>49.03225806451613</v>
      </c>
      <c r="S21" s="48">
        <v>50.967741935483865</v>
      </c>
      <c r="T21" s="47">
        <v>125</v>
      </c>
      <c r="U21" s="48">
        <v>50.4</v>
      </c>
      <c r="V21" s="48">
        <v>49.6</v>
      </c>
    </row>
    <row r="22" spans="1:22" s="4" customFormat="1" ht="18.75" customHeight="1">
      <c r="A22" s="3" t="s">
        <v>50</v>
      </c>
      <c r="B22" s="44">
        <v>602</v>
      </c>
      <c r="C22" s="45">
        <v>54.15282392026578</v>
      </c>
      <c r="D22" s="45">
        <v>45.84717607973422</v>
      </c>
      <c r="E22" s="46">
        <v>565</v>
      </c>
      <c r="F22" s="45">
        <v>55.04424778761062</v>
      </c>
      <c r="G22" s="45">
        <v>44.955752212389385</v>
      </c>
      <c r="H22" s="46">
        <v>104</v>
      </c>
      <c r="I22" s="45">
        <v>30.76923076923077</v>
      </c>
      <c r="J22" s="45">
        <v>69.23076923076923</v>
      </c>
      <c r="K22" s="46">
        <v>158</v>
      </c>
      <c r="L22" s="45">
        <v>55.06329113924051</v>
      </c>
      <c r="M22" s="45">
        <v>44.936708860759495</v>
      </c>
      <c r="N22" s="46">
        <v>579</v>
      </c>
      <c r="O22" s="45">
        <v>53.71329879101899</v>
      </c>
      <c r="P22" s="45">
        <v>46.286701208981</v>
      </c>
      <c r="Q22" s="47">
        <v>200</v>
      </c>
      <c r="R22" s="48">
        <v>66</v>
      </c>
      <c r="S22" s="48">
        <v>34</v>
      </c>
      <c r="T22" s="47">
        <v>172</v>
      </c>
      <c r="U22" s="48">
        <v>65.69767441860465</v>
      </c>
      <c r="V22" s="48">
        <v>34.30232558139535</v>
      </c>
    </row>
    <row r="23" spans="1:22" s="4" customFormat="1" ht="18.75" customHeight="1">
      <c r="A23" s="3" t="s">
        <v>51</v>
      </c>
      <c r="B23" s="44">
        <v>1057</v>
      </c>
      <c r="C23" s="45">
        <v>29.80132450331126</v>
      </c>
      <c r="D23" s="45">
        <v>70.19867549668875</v>
      </c>
      <c r="E23" s="46">
        <v>490</v>
      </c>
      <c r="F23" s="45">
        <v>28.57142857142857</v>
      </c>
      <c r="G23" s="45">
        <v>71.42857142857143</v>
      </c>
      <c r="H23" s="46">
        <v>111</v>
      </c>
      <c r="I23" s="45">
        <v>17.117117117117118</v>
      </c>
      <c r="J23" s="45">
        <v>82.88288288288288</v>
      </c>
      <c r="K23" s="46">
        <v>244</v>
      </c>
      <c r="L23" s="45">
        <v>9.426229508196721</v>
      </c>
      <c r="M23" s="45">
        <v>90.57377049180327</v>
      </c>
      <c r="N23" s="46">
        <v>867</v>
      </c>
      <c r="O23" s="45">
        <v>30.103806228373703</v>
      </c>
      <c r="P23" s="45">
        <v>69.8961937716263</v>
      </c>
      <c r="Q23" s="47">
        <v>383</v>
      </c>
      <c r="R23" s="48">
        <v>32.89817232375979</v>
      </c>
      <c r="S23" s="48">
        <v>67.1018276762402</v>
      </c>
      <c r="T23" s="47">
        <v>343</v>
      </c>
      <c r="U23" s="48">
        <v>34.11078717201166</v>
      </c>
      <c r="V23" s="48">
        <v>65.88921282798835</v>
      </c>
    </row>
    <row r="24" spans="1:22" s="4" customFormat="1" ht="18.75" customHeight="1">
      <c r="A24" s="3" t="s">
        <v>52</v>
      </c>
      <c r="B24" s="44">
        <v>860</v>
      </c>
      <c r="C24" s="45">
        <v>32.79069767441861</v>
      </c>
      <c r="D24" s="45">
        <v>67.2093023255814</v>
      </c>
      <c r="E24" s="46">
        <v>599</v>
      </c>
      <c r="F24" s="45">
        <v>31.05175292153589</v>
      </c>
      <c r="G24" s="45">
        <v>68.9482470784641</v>
      </c>
      <c r="H24" s="46">
        <v>188</v>
      </c>
      <c r="I24" s="45">
        <v>13.829787234042554</v>
      </c>
      <c r="J24" s="45">
        <v>86.17021276595744</v>
      </c>
      <c r="K24" s="46">
        <v>511</v>
      </c>
      <c r="L24" s="45">
        <v>19.960861056751465</v>
      </c>
      <c r="M24" s="45">
        <v>80.03913894324853</v>
      </c>
      <c r="N24" s="46">
        <v>824</v>
      </c>
      <c r="O24" s="45">
        <v>32.64563106796117</v>
      </c>
      <c r="P24" s="45">
        <v>67.35436893203884</v>
      </c>
      <c r="Q24" s="47">
        <v>158</v>
      </c>
      <c r="R24" s="48">
        <v>45.56962025316456</v>
      </c>
      <c r="S24" s="48">
        <v>54.43037974683544</v>
      </c>
      <c r="T24" s="47">
        <v>130</v>
      </c>
      <c r="U24" s="48">
        <v>43.84615384615385</v>
      </c>
      <c r="V24" s="48">
        <v>56.15384615384615</v>
      </c>
    </row>
    <row r="25" spans="1:22" s="4" customFormat="1" ht="18.75" customHeight="1">
      <c r="A25" s="3" t="s">
        <v>53</v>
      </c>
      <c r="B25" s="44">
        <v>1352</v>
      </c>
      <c r="C25" s="45">
        <v>31.21301775147929</v>
      </c>
      <c r="D25" s="45">
        <v>68.78698224852072</v>
      </c>
      <c r="E25" s="46">
        <v>783</v>
      </c>
      <c r="F25" s="45">
        <v>26.181353767560665</v>
      </c>
      <c r="G25" s="45">
        <v>73.81864623243933</v>
      </c>
      <c r="H25" s="46">
        <v>343</v>
      </c>
      <c r="I25" s="45">
        <v>8.454810495626822</v>
      </c>
      <c r="J25" s="45">
        <v>91.54518950437318</v>
      </c>
      <c r="K25" s="46">
        <v>452</v>
      </c>
      <c r="L25" s="45">
        <v>11.504424778761061</v>
      </c>
      <c r="M25" s="45">
        <v>88.49557522123894</v>
      </c>
      <c r="N25" s="46">
        <v>1206</v>
      </c>
      <c r="O25" s="45">
        <v>29.519071310116086</v>
      </c>
      <c r="P25" s="45">
        <v>70.48092868988391</v>
      </c>
      <c r="Q25" s="47">
        <v>415</v>
      </c>
      <c r="R25" s="48">
        <v>39.277108433734945</v>
      </c>
      <c r="S25" s="48">
        <v>60.722891566265055</v>
      </c>
      <c r="T25" s="47">
        <v>359</v>
      </c>
      <c r="U25" s="48">
        <v>40.11142061281337</v>
      </c>
      <c r="V25" s="48">
        <v>59.888579387186624</v>
      </c>
    </row>
    <row r="26" spans="1:22" s="4" customFormat="1" ht="18.75" customHeight="1">
      <c r="A26" s="3" t="s">
        <v>33</v>
      </c>
      <c r="B26" s="44">
        <v>962</v>
      </c>
      <c r="C26" s="45">
        <v>58.62785862785863</v>
      </c>
      <c r="D26" s="45">
        <v>41.37214137214137</v>
      </c>
      <c r="E26" s="46">
        <v>511</v>
      </c>
      <c r="F26" s="45">
        <v>63.20939334637965</v>
      </c>
      <c r="G26" s="45">
        <v>36.79060665362035</v>
      </c>
      <c r="H26" s="46">
        <v>124</v>
      </c>
      <c r="I26" s="45">
        <v>30.64516129032258</v>
      </c>
      <c r="J26" s="45">
        <v>69.35483870967742</v>
      </c>
      <c r="K26" s="46">
        <v>143</v>
      </c>
      <c r="L26" s="45">
        <v>39.16083916083916</v>
      </c>
      <c r="M26" s="45">
        <v>60.83916083916085</v>
      </c>
      <c r="N26" s="46">
        <v>883</v>
      </c>
      <c r="O26" s="45">
        <v>57.98414496036241</v>
      </c>
      <c r="P26" s="45">
        <v>42.0158550396376</v>
      </c>
      <c r="Q26" s="47">
        <v>330</v>
      </c>
      <c r="R26" s="48">
        <v>58.78787878787879</v>
      </c>
      <c r="S26" s="48">
        <v>41.21212121212121</v>
      </c>
      <c r="T26" s="47">
        <v>281</v>
      </c>
      <c r="U26" s="48">
        <v>59.7864768683274</v>
      </c>
      <c r="V26" s="48">
        <v>40.213523131672595</v>
      </c>
    </row>
    <row r="27" spans="1:22" s="4" customFormat="1" ht="18.75" customHeight="1">
      <c r="A27" s="3" t="s">
        <v>34</v>
      </c>
      <c r="B27" s="44">
        <v>4309</v>
      </c>
      <c r="C27" s="45">
        <v>80.94685541889069</v>
      </c>
      <c r="D27" s="45">
        <v>19.053144581109304</v>
      </c>
      <c r="E27" s="46">
        <v>2948</v>
      </c>
      <c r="F27" s="45">
        <v>79.74898236092265</v>
      </c>
      <c r="G27" s="45">
        <v>20.25101763907734</v>
      </c>
      <c r="H27" s="46">
        <v>721</v>
      </c>
      <c r="I27" s="45">
        <v>77.11511789181692</v>
      </c>
      <c r="J27" s="45">
        <v>22.88488210818308</v>
      </c>
      <c r="K27" s="46">
        <v>438</v>
      </c>
      <c r="L27" s="45">
        <v>81.9634703196347</v>
      </c>
      <c r="M27" s="45">
        <v>18.036529680365295</v>
      </c>
      <c r="N27" s="46">
        <v>3576</v>
      </c>
      <c r="O27" s="45">
        <v>80.73266219239373</v>
      </c>
      <c r="P27" s="45">
        <v>19.267337807606264</v>
      </c>
      <c r="Q27" s="47">
        <v>1627</v>
      </c>
      <c r="R27" s="48">
        <v>82.79041180086047</v>
      </c>
      <c r="S27" s="48">
        <v>17.20958819913952</v>
      </c>
      <c r="T27" s="47">
        <v>1384</v>
      </c>
      <c r="U27" s="48">
        <v>82.65895953757226</v>
      </c>
      <c r="V27" s="48">
        <v>17.341040462427745</v>
      </c>
    </row>
    <row r="28" spans="1:22" s="4" customFormat="1" ht="18.75" customHeight="1">
      <c r="A28" s="3" t="s">
        <v>35</v>
      </c>
      <c r="B28" s="44">
        <v>1202</v>
      </c>
      <c r="C28" s="45">
        <v>67.3044925124792</v>
      </c>
      <c r="D28" s="45">
        <v>32.6955074875208</v>
      </c>
      <c r="E28" s="46">
        <v>559</v>
      </c>
      <c r="F28" s="45">
        <v>74.23971377459749</v>
      </c>
      <c r="G28" s="45">
        <v>25.760286225402506</v>
      </c>
      <c r="H28" s="46">
        <v>141</v>
      </c>
      <c r="I28" s="45">
        <v>49.645390070921984</v>
      </c>
      <c r="J28" s="45">
        <v>50.35460992907801</v>
      </c>
      <c r="K28" s="46">
        <v>58</v>
      </c>
      <c r="L28" s="45">
        <v>50</v>
      </c>
      <c r="M28" s="45">
        <v>50</v>
      </c>
      <c r="N28" s="46">
        <v>1101</v>
      </c>
      <c r="O28" s="45">
        <v>66.93914623069936</v>
      </c>
      <c r="P28" s="45">
        <v>33.060853769300635</v>
      </c>
      <c r="Q28" s="47">
        <v>489</v>
      </c>
      <c r="R28" s="48">
        <v>66.46216768916156</v>
      </c>
      <c r="S28" s="48">
        <v>33.537832310838446</v>
      </c>
      <c r="T28" s="47">
        <v>436</v>
      </c>
      <c r="U28" s="48">
        <v>66.28440366972477</v>
      </c>
      <c r="V28" s="48">
        <v>33.715596330275226</v>
      </c>
    </row>
    <row r="29" spans="1:22" s="4" customFormat="1" ht="18.75" customHeight="1">
      <c r="A29" s="3" t="s">
        <v>36</v>
      </c>
      <c r="B29" s="44">
        <v>1619</v>
      </c>
      <c r="C29" s="45">
        <v>70.1667696108709</v>
      </c>
      <c r="D29" s="45">
        <v>29.83323038912909</v>
      </c>
      <c r="E29" s="46">
        <v>1522</v>
      </c>
      <c r="F29" s="45">
        <v>79.23784494086728</v>
      </c>
      <c r="G29" s="45">
        <v>20.76215505913272</v>
      </c>
      <c r="H29" s="46">
        <v>139</v>
      </c>
      <c r="I29" s="45">
        <v>56.83453237410072</v>
      </c>
      <c r="J29" s="45">
        <v>43.16546762589928</v>
      </c>
      <c r="K29" s="46">
        <v>266</v>
      </c>
      <c r="L29" s="45">
        <v>64.28571428571429</v>
      </c>
      <c r="M29" s="45">
        <v>35.714285714285715</v>
      </c>
      <c r="N29" s="46">
        <v>1496</v>
      </c>
      <c r="O29" s="45">
        <v>70.32085561497327</v>
      </c>
      <c r="P29" s="45">
        <v>29.67914438502674</v>
      </c>
      <c r="Q29" s="47">
        <v>737</v>
      </c>
      <c r="R29" s="48">
        <v>69.33514246947082</v>
      </c>
      <c r="S29" s="48">
        <v>30.664857530529172</v>
      </c>
      <c r="T29" s="47">
        <v>644</v>
      </c>
      <c r="U29" s="48">
        <v>68.63354037267081</v>
      </c>
      <c r="V29" s="48">
        <v>31.366459627329192</v>
      </c>
    </row>
    <row r="30" spans="1:22" s="4" customFormat="1" ht="18.75" customHeight="1">
      <c r="A30" s="3" t="s">
        <v>54</v>
      </c>
      <c r="B30" s="44">
        <v>1452</v>
      </c>
      <c r="C30" s="45">
        <v>51.652892561983464</v>
      </c>
      <c r="D30" s="45">
        <v>48.34710743801653</v>
      </c>
      <c r="E30" s="46">
        <v>782</v>
      </c>
      <c r="F30" s="45">
        <v>57.416879795396426</v>
      </c>
      <c r="G30" s="45">
        <v>42.58312020460358</v>
      </c>
      <c r="H30" s="46">
        <v>168</v>
      </c>
      <c r="I30" s="45">
        <v>44.047619047619044</v>
      </c>
      <c r="J30" s="45">
        <v>55.952380952380956</v>
      </c>
      <c r="K30" s="46">
        <v>160</v>
      </c>
      <c r="L30" s="45">
        <v>47.5</v>
      </c>
      <c r="M30" s="45">
        <v>52.5</v>
      </c>
      <c r="N30" s="46">
        <v>1340</v>
      </c>
      <c r="O30" s="45">
        <v>51.71641791044777</v>
      </c>
      <c r="P30" s="45">
        <v>48.28358208955224</v>
      </c>
      <c r="Q30" s="47">
        <v>490</v>
      </c>
      <c r="R30" s="48">
        <v>51.83673469387755</v>
      </c>
      <c r="S30" s="48">
        <v>48.16326530612245</v>
      </c>
      <c r="T30" s="47">
        <v>409</v>
      </c>
      <c r="U30" s="48">
        <v>53.54523227383863</v>
      </c>
      <c r="V30" s="48">
        <v>46.454767726161364</v>
      </c>
    </row>
    <row r="31" spans="1:22" s="4" customFormat="1" ht="18.75" customHeight="1">
      <c r="A31" s="3" t="s">
        <v>37</v>
      </c>
      <c r="B31" s="44">
        <v>1243</v>
      </c>
      <c r="C31" s="45">
        <v>90.98954143201931</v>
      </c>
      <c r="D31" s="45">
        <v>9.010458567980692</v>
      </c>
      <c r="E31" s="46">
        <v>1164</v>
      </c>
      <c r="F31" s="45">
        <v>92.09621993127148</v>
      </c>
      <c r="G31" s="45">
        <v>7.903780068728522</v>
      </c>
      <c r="H31" s="46">
        <v>161</v>
      </c>
      <c r="I31" s="45">
        <v>86.33540372670807</v>
      </c>
      <c r="J31" s="45">
        <v>13.664596273291925</v>
      </c>
      <c r="K31" s="46">
        <v>168</v>
      </c>
      <c r="L31" s="45">
        <v>88.09523809523809</v>
      </c>
      <c r="M31" s="45">
        <v>11.904761904761903</v>
      </c>
      <c r="N31" s="46">
        <v>966</v>
      </c>
      <c r="O31" s="45">
        <v>90.78674948240165</v>
      </c>
      <c r="P31" s="45">
        <v>9.213250517598343</v>
      </c>
      <c r="Q31" s="47">
        <v>455</v>
      </c>
      <c r="R31" s="48">
        <v>91.86813186813187</v>
      </c>
      <c r="S31" s="48">
        <v>8.131868131868131</v>
      </c>
      <c r="T31" s="47">
        <v>362</v>
      </c>
      <c r="U31" s="48">
        <v>91.9889502762431</v>
      </c>
      <c r="V31" s="48">
        <v>8.011049723756907</v>
      </c>
    </row>
    <row r="32" spans="1:22" s="4" customFormat="1" ht="18.75" customHeight="1">
      <c r="A32" s="3" t="s">
        <v>55</v>
      </c>
      <c r="B32" s="44">
        <v>811</v>
      </c>
      <c r="C32" s="45">
        <v>91.86189889025894</v>
      </c>
      <c r="D32" s="45">
        <v>8.138101109741061</v>
      </c>
      <c r="E32" s="46">
        <v>575</v>
      </c>
      <c r="F32" s="45">
        <v>87.65217391304347</v>
      </c>
      <c r="G32" s="45">
        <v>12.347826086956522</v>
      </c>
      <c r="H32" s="46">
        <v>73</v>
      </c>
      <c r="I32" s="45">
        <v>89.04109589041096</v>
      </c>
      <c r="J32" s="45">
        <v>10.95890410958904</v>
      </c>
      <c r="K32" s="46">
        <v>127</v>
      </c>
      <c r="L32" s="45">
        <v>91.33858267716536</v>
      </c>
      <c r="M32" s="45">
        <v>8.661417322834646</v>
      </c>
      <c r="N32" s="46">
        <v>795</v>
      </c>
      <c r="O32" s="45">
        <v>91.69811320754717</v>
      </c>
      <c r="P32" s="45">
        <v>8.30188679245283</v>
      </c>
      <c r="Q32" s="47">
        <v>276</v>
      </c>
      <c r="R32" s="48">
        <v>93.11594202898551</v>
      </c>
      <c r="S32" s="48">
        <v>6.884057971014493</v>
      </c>
      <c r="T32" s="47">
        <v>236</v>
      </c>
      <c r="U32" s="48">
        <v>92.37288135593221</v>
      </c>
      <c r="V32" s="48">
        <v>7.627118644067797</v>
      </c>
    </row>
    <row r="33" spans="1:22" s="4" customFormat="1" ht="18.75" customHeight="1">
      <c r="A33" s="3" t="s">
        <v>56</v>
      </c>
      <c r="B33" s="44">
        <v>1518</v>
      </c>
      <c r="C33" s="45">
        <v>52.83267457180501</v>
      </c>
      <c r="D33" s="45">
        <v>47.16732542819499</v>
      </c>
      <c r="E33" s="46">
        <v>1351</v>
      </c>
      <c r="F33" s="45">
        <v>71.72464840858623</v>
      </c>
      <c r="G33" s="45">
        <v>28.275351591413767</v>
      </c>
      <c r="H33" s="46">
        <v>208</v>
      </c>
      <c r="I33" s="45">
        <v>24.03846153846154</v>
      </c>
      <c r="J33" s="45">
        <v>75.96153846153845</v>
      </c>
      <c r="K33" s="46">
        <v>525</v>
      </c>
      <c r="L33" s="45">
        <v>75.42857142857143</v>
      </c>
      <c r="M33" s="45">
        <v>24.571428571428573</v>
      </c>
      <c r="N33" s="46">
        <v>1460</v>
      </c>
      <c r="O33" s="45">
        <v>52.465753424657535</v>
      </c>
      <c r="P33" s="45">
        <v>47.534246575342465</v>
      </c>
      <c r="Q33" s="47">
        <v>524</v>
      </c>
      <c r="R33" s="48">
        <v>54.58015267175572</v>
      </c>
      <c r="S33" s="48">
        <v>45.41984732824427</v>
      </c>
      <c r="T33" s="47">
        <v>454</v>
      </c>
      <c r="U33" s="48">
        <v>54.845814977973575</v>
      </c>
      <c r="V33" s="48">
        <v>45.15418502202643</v>
      </c>
    </row>
    <row r="34" spans="1:22" ht="18.75" customHeight="1">
      <c r="A34" s="41" t="s">
        <v>57</v>
      </c>
      <c r="B34" s="49">
        <v>1099</v>
      </c>
      <c r="C34" s="50">
        <v>71.15559599636033</v>
      </c>
      <c r="D34" s="50">
        <v>28.844404003639674</v>
      </c>
      <c r="E34" s="49">
        <v>672</v>
      </c>
      <c r="F34" s="50">
        <v>69.94047619047619</v>
      </c>
      <c r="G34" s="50">
        <v>30.059523809523807</v>
      </c>
      <c r="H34" s="49">
        <v>125</v>
      </c>
      <c r="I34" s="50">
        <v>63.2</v>
      </c>
      <c r="J34" s="50">
        <v>36.8</v>
      </c>
      <c r="K34" s="49">
        <v>403</v>
      </c>
      <c r="L34" s="50">
        <v>65.01240694789082</v>
      </c>
      <c r="M34" s="50">
        <v>34.98759305210918</v>
      </c>
      <c r="N34" s="49">
        <v>1031</v>
      </c>
      <c r="O34" s="50">
        <v>71.29000969932105</v>
      </c>
      <c r="P34" s="50">
        <v>28.70999030067895</v>
      </c>
      <c r="Q34" s="49">
        <v>439</v>
      </c>
      <c r="R34" s="50">
        <v>70.84282460136674</v>
      </c>
      <c r="S34" s="51">
        <v>29.157175398633257</v>
      </c>
      <c r="T34" s="52">
        <v>360</v>
      </c>
      <c r="U34" s="53">
        <v>73.05555555555556</v>
      </c>
      <c r="V34" s="54">
        <v>26.944444444444443</v>
      </c>
    </row>
    <row r="35" spans="1:22" ht="18.75" customHeight="1">
      <c r="A35" s="41" t="s">
        <v>38</v>
      </c>
      <c r="B35" s="49">
        <v>361</v>
      </c>
      <c r="C35" s="50">
        <v>68.69806094182826</v>
      </c>
      <c r="D35" s="50">
        <v>31.301939058171747</v>
      </c>
      <c r="E35" s="49">
        <v>324</v>
      </c>
      <c r="F35" s="50">
        <v>62.96296296296296</v>
      </c>
      <c r="G35" s="50">
        <v>37.03703703703704</v>
      </c>
      <c r="H35" s="49">
        <v>31</v>
      </c>
      <c r="I35" s="50">
        <v>90.32258064516128</v>
      </c>
      <c r="J35" s="50">
        <v>9.67741935483871</v>
      </c>
      <c r="K35" s="49">
        <v>236</v>
      </c>
      <c r="L35" s="50">
        <v>80.50847457627118</v>
      </c>
      <c r="M35" s="50">
        <v>19.491525423728813</v>
      </c>
      <c r="N35" s="49">
        <v>313</v>
      </c>
      <c r="O35" s="50">
        <v>70.28753993610223</v>
      </c>
      <c r="P35" s="50">
        <v>29.712460063897762</v>
      </c>
      <c r="Q35" s="49">
        <v>150</v>
      </c>
      <c r="R35" s="50">
        <v>68</v>
      </c>
      <c r="S35" s="51">
        <v>32</v>
      </c>
      <c r="T35" s="52">
        <v>122</v>
      </c>
      <c r="U35" s="53">
        <v>65.57377049180327</v>
      </c>
      <c r="V35" s="54">
        <v>34.42622950819672</v>
      </c>
    </row>
    <row r="36" spans="1:22" ht="18.75" customHeight="1">
      <c r="A36" s="41" t="s">
        <v>41</v>
      </c>
      <c r="B36" s="49">
        <v>623</v>
      </c>
      <c r="C36" s="50">
        <v>77.52808988764045</v>
      </c>
      <c r="D36" s="50">
        <v>22.47191011235955</v>
      </c>
      <c r="E36" s="49">
        <v>488</v>
      </c>
      <c r="F36" s="50">
        <v>79.09836065573771</v>
      </c>
      <c r="G36" s="50">
        <v>20.901639344262296</v>
      </c>
      <c r="H36" s="49">
        <v>32</v>
      </c>
      <c r="I36" s="50">
        <v>75</v>
      </c>
      <c r="J36" s="50">
        <v>25</v>
      </c>
      <c r="K36" s="49">
        <v>260</v>
      </c>
      <c r="L36" s="50">
        <v>75.76923076923077</v>
      </c>
      <c r="M36" s="50">
        <v>24.23076923076923</v>
      </c>
      <c r="N36" s="49">
        <v>602</v>
      </c>
      <c r="O36" s="50">
        <v>77.40863787375415</v>
      </c>
      <c r="P36" s="50">
        <v>22.591362126245848</v>
      </c>
      <c r="Q36" s="49">
        <v>287</v>
      </c>
      <c r="R36" s="50">
        <v>76.30662020905923</v>
      </c>
      <c r="S36" s="51">
        <v>23.693379790940767</v>
      </c>
      <c r="T36" s="52">
        <v>249</v>
      </c>
      <c r="U36" s="53">
        <v>76.30522088353415</v>
      </c>
      <c r="V36" s="54">
        <v>23.694779116465863</v>
      </c>
    </row>
    <row r="37" spans="1:21" ht="14.25">
      <c r="A37" s="21"/>
      <c r="B37" s="21"/>
      <c r="C37" s="21"/>
      <c r="D37" s="21"/>
      <c r="E37" s="21"/>
      <c r="F37" s="21"/>
      <c r="G37" s="21"/>
      <c r="H37" s="22"/>
      <c r="I37" s="21"/>
      <c r="J37" s="21"/>
      <c r="K37" s="21"/>
      <c r="L37" s="21"/>
      <c r="M37" s="21"/>
      <c r="N37" s="22"/>
      <c r="O37" s="21"/>
      <c r="P37" s="21"/>
      <c r="Q37" s="21"/>
      <c r="R37" s="21"/>
      <c r="S37" s="23"/>
      <c r="T37" s="23"/>
      <c r="U37" s="23"/>
    </row>
    <row r="38" spans="19:21" ht="14.25">
      <c r="S38" s="23"/>
      <c r="T38" s="23"/>
      <c r="U38" s="23"/>
    </row>
    <row r="39" spans="19:21" ht="14.25">
      <c r="S39" s="23"/>
      <c r="T39" s="23"/>
      <c r="U39" s="23"/>
    </row>
    <row r="40" spans="19:21" ht="14.25">
      <c r="S40" s="23"/>
      <c r="T40" s="23"/>
      <c r="U40" s="23"/>
    </row>
    <row r="41" spans="19:21" ht="14.25">
      <c r="S41" s="23"/>
      <c r="T41" s="23"/>
      <c r="U41" s="23"/>
    </row>
    <row r="42" spans="19:21" ht="14.25">
      <c r="S42" s="23"/>
      <c r="T42" s="23"/>
      <c r="U42" s="23"/>
    </row>
    <row r="43" spans="19:21" ht="14.25">
      <c r="S43" s="23"/>
      <c r="T43" s="23"/>
      <c r="U43" s="23"/>
    </row>
    <row r="44" spans="19:21" ht="14.25">
      <c r="S44" s="23"/>
      <c r="T44" s="23"/>
      <c r="U44" s="23"/>
    </row>
    <row r="45" spans="19:21" ht="14.25">
      <c r="S45" s="23"/>
      <c r="T45" s="23"/>
      <c r="U45" s="23"/>
    </row>
    <row r="46" spans="19:21" ht="14.25">
      <c r="S46" s="23"/>
      <c r="T46" s="23"/>
      <c r="U46" s="23"/>
    </row>
    <row r="47" spans="19:21" ht="14.25">
      <c r="S47" s="23"/>
      <c r="T47" s="23"/>
      <c r="U47" s="23"/>
    </row>
    <row r="48" spans="19:21" ht="14.25">
      <c r="S48" s="23"/>
      <c r="T48" s="23"/>
      <c r="U48" s="23"/>
    </row>
    <row r="49" spans="19:21" ht="14.25">
      <c r="S49" s="23"/>
      <c r="T49" s="23"/>
      <c r="U49" s="23"/>
    </row>
    <row r="50" spans="19:21" ht="14.25">
      <c r="S50" s="23"/>
      <c r="T50" s="23"/>
      <c r="U50" s="23"/>
    </row>
    <row r="51" spans="19:21" ht="14.25">
      <c r="S51" s="23"/>
      <c r="T51" s="23"/>
      <c r="U51" s="23"/>
    </row>
    <row r="52" spans="19:21" ht="14.25">
      <c r="S52" s="23"/>
      <c r="T52" s="23"/>
      <c r="U52" s="23"/>
    </row>
    <row r="53" spans="19:21" ht="14.25">
      <c r="S53" s="23"/>
      <c r="T53" s="23"/>
      <c r="U53" s="23"/>
    </row>
    <row r="54" spans="19:21" ht="14.25">
      <c r="S54" s="23"/>
      <c r="T54" s="23"/>
      <c r="U54" s="23"/>
    </row>
    <row r="55" spans="19:21" ht="14.25">
      <c r="S55" s="23"/>
      <c r="T55" s="23"/>
      <c r="U55" s="23"/>
    </row>
    <row r="56" spans="19:21" ht="14.25">
      <c r="S56" s="23"/>
      <c r="T56" s="23"/>
      <c r="U56" s="23"/>
    </row>
    <row r="57" spans="19:21" ht="14.25">
      <c r="S57" s="23"/>
      <c r="T57" s="23"/>
      <c r="U57" s="23"/>
    </row>
    <row r="58" spans="19:21" ht="14.25">
      <c r="S58" s="23"/>
      <c r="T58" s="23"/>
      <c r="U58" s="23"/>
    </row>
    <row r="59" spans="19:21" ht="14.25">
      <c r="S59" s="23"/>
      <c r="T59" s="23"/>
      <c r="U59" s="23"/>
    </row>
    <row r="60" spans="19:21" ht="14.25">
      <c r="S60" s="23"/>
      <c r="T60" s="23"/>
      <c r="U60" s="23"/>
    </row>
    <row r="61" spans="19:21" ht="14.25">
      <c r="S61" s="23"/>
      <c r="T61" s="23"/>
      <c r="U61" s="23"/>
    </row>
    <row r="62" spans="19:21" ht="14.25">
      <c r="S62" s="23"/>
      <c r="T62" s="23"/>
      <c r="U62" s="23"/>
    </row>
    <row r="63" spans="19:21" ht="14.25">
      <c r="S63" s="23"/>
      <c r="T63" s="23"/>
      <c r="U63" s="23"/>
    </row>
    <row r="64" spans="19:21" ht="14.25">
      <c r="S64" s="23"/>
      <c r="T64" s="23"/>
      <c r="U64" s="23"/>
    </row>
    <row r="65" spans="19:21" ht="14.25">
      <c r="S65" s="23"/>
      <c r="T65" s="23"/>
      <c r="U65" s="23"/>
    </row>
    <row r="66" spans="19:21" ht="14.25">
      <c r="S66" s="23"/>
      <c r="T66" s="23"/>
      <c r="U66" s="23"/>
    </row>
    <row r="67" spans="19:21" ht="14.25">
      <c r="S67" s="23"/>
      <c r="T67" s="23"/>
      <c r="U67" s="23"/>
    </row>
    <row r="68" spans="19:21" ht="14.25">
      <c r="S68" s="23"/>
      <c r="T68" s="23"/>
      <c r="U68" s="23"/>
    </row>
    <row r="69" spans="19:21" ht="14.25">
      <c r="S69" s="23"/>
      <c r="T69" s="23"/>
      <c r="U69" s="23"/>
    </row>
    <row r="70" spans="19:21" ht="14.25">
      <c r="S70" s="23"/>
      <c r="T70" s="23"/>
      <c r="U70" s="23"/>
    </row>
    <row r="71" spans="19:21" ht="14.25">
      <c r="S71" s="23"/>
      <c r="T71" s="23"/>
      <c r="U71" s="23"/>
    </row>
    <row r="72" spans="19:21" ht="14.25">
      <c r="S72" s="23"/>
      <c r="T72" s="23"/>
      <c r="U72" s="23"/>
    </row>
    <row r="73" spans="19:21" ht="14.25">
      <c r="S73" s="23"/>
      <c r="T73" s="23"/>
      <c r="U73" s="23"/>
    </row>
    <row r="74" spans="19:21" ht="14.25">
      <c r="S74" s="23"/>
      <c r="T74" s="23"/>
      <c r="U74" s="23"/>
    </row>
    <row r="75" spans="19:21" ht="14.25">
      <c r="S75" s="23"/>
      <c r="T75" s="23"/>
      <c r="U75" s="23"/>
    </row>
    <row r="76" spans="19:21" ht="14.25">
      <c r="S76" s="23"/>
      <c r="T76" s="23"/>
      <c r="U76" s="23"/>
    </row>
    <row r="77" spans="19:21" ht="14.25">
      <c r="S77" s="23"/>
      <c r="T77" s="23"/>
      <c r="U77" s="23"/>
    </row>
    <row r="78" spans="19:21" ht="14.25">
      <c r="S78" s="23"/>
      <c r="T78" s="23"/>
      <c r="U78" s="23"/>
    </row>
    <row r="79" spans="19:21" ht="14.25">
      <c r="S79" s="23"/>
      <c r="T79" s="23"/>
      <c r="U79" s="23"/>
    </row>
    <row r="80" spans="19:21" ht="14.25">
      <c r="S80" s="23"/>
      <c r="T80" s="23"/>
      <c r="U80" s="23"/>
    </row>
    <row r="81" spans="19:21" ht="14.25">
      <c r="S81" s="23"/>
      <c r="T81" s="23"/>
      <c r="U81" s="23"/>
    </row>
    <row r="82" spans="19:21" ht="14.25">
      <c r="S82" s="23"/>
      <c r="T82" s="23"/>
      <c r="U82" s="23"/>
    </row>
    <row r="83" spans="19:21" ht="14.25">
      <c r="S83" s="23"/>
      <c r="T83" s="23"/>
      <c r="U83" s="23"/>
    </row>
    <row r="84" spans="19:21" ht="14.25">
      <c r="S84" s="23"/>
      <c r="T84" s="23"/>
      <c r="U84" s="23"/>
    </row>
    <row r="85" spans="19:21" ht="14.25">
      <c r="S85" s="23"/>
      <c r="T85" s="23"/>
      <c r="U85" s="23"/>
    </row>
    <row r="86" spans="19:21" ht="14.25">
      <c r="S86" s="23"/>
      <c r="T86" s="23"/>
      <c r="U86" s="23"/>
    </row>
    <row r="87" spans="19:21" ht="14.25">
      <c r="S87" s="23"/>
      <c r="T87" s="23"/>
      <c r="U87" s="23"/>
    </row>
    <row r="88" spans="19:21" ht="14.25">
      <c r="S88" s="23"/>
      <c r="T88" s="23"/>
      <c r="U88" s="23"/>
    </row>
    <row r="89" spans="19:21" ht="14.25">
      <c r="S89" s="23"/>
      <c r="T89" s="23"/>
      <c r="U89" s="23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N5:P5"/>
    <mergeCell ref="B1:M1"/>
    <mergeCell ref="B2:M2"/>
    <mergeCell ref="B3:M3"/>
  </mergeCells>
  <printOptions horizontalCentered="1"/>
  <pageMargins left="0" right="0" top="0" bottom="0" header="0.2362204724409449" footer="0.1968503937007874"/>
  <pageSetup horizontalDpi="600" verticalDpi="600" orientation="landscape" paperSize="9" scale="63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Levchenko Natalija Petrivna</cp:lastModifiedBy>
  <cp:lastPrinted>2019-09-18T12:36:42Z</cp:lastPrinted>
  <dcterms:created xsi:type="dcterms:W3CDTF">2017-12-13T08:08:22Z</dcterms:created>
  <dcterms:modified xsi:type="dcterms:W3CDTF">2019-11-14T10:26:00Z</dcterms:modified>
  <cp:category/>
  <cp:version/>
  <cp:contentType/>
  <cp:contentStatus/>
</cp:coreProperties>
</file>