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'[2]Sheet1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'[6]Sheet3'!$A$3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'1'!$A$1:$F$17</definedName>
    <definedName name="_xlnm.Print_Area" localSheetId="1">'2'!$A$1:$V$36</definedName>
    <definedName name="олд" localSheetId="0">'[1]Sheet1 (3)'!#REF!</definedName>
    <definedName name="олд">'[1]Sheet1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'[7]Sheet3'!$A$2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<sst xmlns="http://schemas.openxmlformats.org/spreadsheetml/2006/main" count="91" uniqueCount="63">
  <si>
    <t>(за місцем проживання)</t>
  </si>
  <si>
    <t>Показник</t>
  </si>
  <si>
    <t>Усього</t>
  </si>
  <si>
    <t>А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</si>
  <si>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</si>
  <si>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</si>
  <si>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</si>
  <si>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</si>
  <si>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</si>
  <si>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</si>
  <si>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</si>
  <si>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</si>
  <si>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</si>
  <si>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t>продовження таблиці</t>
  </si>
  <si>
    <t>тис. 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</si>
  <si>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</si>
  <si>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</si>
  <si>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</si>
  <si>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</si>
  <si>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</si>
  <si>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Отримували допомогу по безробіттю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</si>
  <si>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</si>
  <si>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</si>
  <si>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</si>
  <si>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</si>
  <si>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 xml:space="preserve">у % гр. 2 до гр. 1 </t>
  </si>
  <si>
    <t xml:space="preserve">у % гр. 4  до гр. 1 </t>
  </si>
  <si>
    <r>
      <t xml:space="preserve">Всього отримали роботу           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</si>
  <si>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 xml:space="preserve">Богуславська районна філія </t>
  </si>
  <si>
    <t xml:space="preserve">Бородянська районна філія </t>
  </si>
  <si>
    <t>К-Святошинський РЦЗ</t>
  </si>
  <si>
    <t xml:space="preserve">Макарівська районна філія </t>
  </si>
  <si>
    <t xml:space="preserve">Рокитнянська районна філія </t>
  </si>
  <si>
    <t xml:space="preserve">Яготинська районна філія </t>
  </si>
  <si>
    <t>Білоцерківський МРЦЗ</t>
  </si>
  <si>
    <t xml:space="preserve">Бориспільська міськрайонна філія </t>
  </si>
  <si>
    <t>Броварський МРЦЗ</t>
  </si>
  <si>
    <t>Ірпінський  МЦЗ</t>
  </si>
  <si>
    <t xml:space="preserve">Ржищівська міська філія </t>
  </si>
  <si>
    <t>Інформація про надання послуг Киїською обласною службою зайнятості</t>
  </si>
  <si>
    <t xml:space="preserve">  Надання послуг Київською обласною службою зайнятості</t>
  </si>
  <si>
    <t>Березанська міська філія</t>
  </si>
  <si>
    <t>Баришівська районна філія</t>
  </si>
  <si>
    <t>Вишгородська районна філія</t>
  </si>
  <si>
    <t>Володарська районна філія</t>
  </si>
  <si>
    <t>Згурівська районна філія</t>
  </si>
  <si>
    <t>Іванківська районна філія</t>
  </si>
  <si>
    <t xml:space="preserve">Кагарлицька районна філія  </t>
  </si>
  <si>
    <t>Миронівська районна філія</t>
  </si>
  <si>
    <t xml:space="preserve">Обухівська міськрайонна філія </t>
  </si>
  <si>
    <t>Сквирська районна філія</t>
  </si>
  <si>
    <t>Ставищенська районна філія</t>
  </si>
  <si>
    <t>Таращанська районна філія</t>
  </si>
  <si>
    <t>Тетіївська районна філія</t>
  </si>
  <si>
    <t xml:space="preserve">Васильківська міськрайонна філія </t>
  </si>
  <si>
    <t>Славутицька міська філія</t>
  </si>
  <si>
    <t xml:space="preserve">П-Хмельницька міськрайонна філія                  </t>
  </si>
  <si>
    <t>Фастівська міськрайонна філія</t>
  </si>
  <si>
    <t xml:space="preserve"> </t>
  </si>
  <si>
    <t>у січні-листопаді 2019 року</t>
  </si>
  <si>
    <t>Всього по Київській області</t>
  </si>
  <si>
    <t>особам з числа мешканців сільської місцевості у січні-листопаді 2019 року</t>
  </si>
  <si>
    <t>Станом на 1 грудня 2019 року: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</si>
</sst>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172" fontId="11" fillId="33" borderId="10" xfId="57" applyNumberFormat="1" applyFont="1" applyFill="1" applyBorder="1" applyAlignment="1">
      <alignment horizontal="center" vertical="center" wrapText="1"/>
      <protection/>
    </xf>
    <xf numFmtId="172" fontId="12" fillId="33" borderId="10" xfId="57" applyNumberFormat="1" applyFont="1" applyFill="1" applyBorder="1" applyAlignment="1">
      <alignment horizontal="center" vertical="center" wrapText="1"/>
      <protection/>
    </xf>
    <xf numFmtId="0" fontId="4" fillId="33" borderId="10" xfId="60" applyFont="1" applyFill="1" applyBorder="1" applyAlignment="1">
      <alignment vertical="center"/>
      <protection/>
    </xf>
    <xf numFmtId="0" fontId="7" fillId="33" borderId="0" xfId="60" applyFont="1" applyFill="1">
      <alignment/>
      <protection/>
    </xf>
    <xf numFmtId="0" fontId="15" fillId="33" borderId="0" xfId="60" applyFont="1" applyFill="1">
      <alignment/>
      <protection/>
    </xf>
    <xf numFmtId="0" fontId="3" fillId="33" borderId="0" xfId="60" applyFont="1" applyFill="1" applyAlignment="1">
      <alignment vertical="center" wrapText="1"/>
      <protection/>
    </xf>
    <xf numFmtId="0" fontId="16" fillId="33" borderId="0" xfId="60" applyFont="1" applyFill="1" applyAlignment="1">
      <alignment/>
      <protection/>
    </xf>
    <xf numFmtId="0" fontId="23" fillId="33" borderId="0" xfId="60" applyFont="1" applyFill="1" applyAlignment="1">
      <alignment/>
      <protection/>
    </xf>
    <xf numFmtId="0" fontId="5" fillId="33" borderId="0" xfId="60" applyFont="1" applyFill="1" applyBorder="1" applyAlignment="1">
      <alignment horizontal="center" vertical="top"/>
      <protection/>
    </xf>
    <xf numFmtId="0" fontId="17" fillId="33" borderId="0" xfId="60" applyFont="1" applyFill="1" applyAlignment="1">
      <alignment vertical="top"/>
      <protection/>
    </xf>
    <xf numFmtId="0" fontId="15" fillId="33" borderId="0" xfId="60" applyFont="1" applyFill="1" applyAlignment="1">
      <alignment horizontal="center" vertical="center" wrapText="1"/>
      <protection/>
    </xf>
    <xf numFmtId="0" fontId="7" fillId="33" borderId="10" xfId="60" applyFont="1" applyFill="1" applyBorder="1" applyAlignment="1">
      <alignment horizontal="center" vertical="center" wrapText="1"/>
      <protection/>
    </xf>
    <xf numFmtId="0" fontId="6" fillId="33" borderId="10" xfId="60" applyFont="1" applyFill="1" applyBorder="1" applyAlignment="1">
      <alignment horizontal="center" vertical="center" wrapText="1"/>
      <protection/>
    </xf>
    <xf numFmtId="0" fontId="19" fillId="33" borderId="0" xfId="60" applyFont="1" applyFill="1" applyAlignment="1">
      <alignment horizontal="center" vertical="center" wrapText="1"/>
      <protection/>
    </xf>
    <xf numFmtId="0" fontId="9" fillId="33" borderId="10" xfId="60" applyFont="1" applyFill="1" applyBorder="1" applyAlignment="1">
      <alignment horizontal="center" vertical="center" wrapText="1"/>
      <protection/>
    </xf>
    <xf numFmtId="0" fontId="9" fillId="33" borderId="0" xfId="60" applyFont="1" applyFill="1" applyAlignment="1">
      <alignment vertical="center" wrapText="1"/>
      <protection/>
    </xf>
    <xf numFmtId="0" fontId="15" fillId="33" borderId="10" xfId="60" applyFont="1" applyFill="1" applyBorder="1" applyAlignment="1">
      <alignment horizontal="left" vertical="center"/>
      <protection/>
    </xf>
    <xf numFmtId="0" fontId="19" fillId="33" borderId="0" xfId="60" applyFont="1" applyFill="1" applyAlignment="1">
      <alignment vertical="center"/>
      <protection/>
    </xf>
    <xf numFmtId="0" fontId="7" fillId="33" borderId="0" xfId="60" applyFont="1" applyFill="1" applyAlignment="1">
      <alignment horizontal="center" vertical="top"/>
      <protection/>
    </xf>
    <xf numFmtId="0" fontId="17" fillId="33" borderId="0" xfId="60" applyFont="1" applyFill="1">
      <alignment/>
      <protection/>
    </xf>
    <xf numFmtId="0" fontId="19" fillId="33" borderId="0" xfId="60" applyFont="1" applyFill="1">
      <alignment/>
      <protection/>
    </xf>
    <xf numFmtId="1" fontId="19" fillId="33" borderId="0" xfId="60" applyNumberFormat="1" applyFont="1" applyFill="1">
      <alignment/>
      <protection/>
    </xf>
    <xf numFmtId="0" fontId="7" fillId="33" borderId="0" xfId="58" applyFont="1" applyFill="1">
      <alignment/>
      <protection/>
    </xf>
    <xf numFmtId="0" fontId="8" fillId="33" borderId="0" xfId="57" applyFont="1" applyFill="1">
      <alignment/>
      <protection/>
    </xf>
    <xf numFmtId="0" fontId="8" fillId="33" borderId="0" xfId="59" applyFont="1" applyFill="1" applyBorder="1" applyAlignment="1">
      <alignment vertical="center" wrapText="1"/>
      <protection/>
    </xf>
    <xf numFmtId="0" fontId="58" fillId="33" borderId="0" xfId="59" applyFont="1" applyFill="1" applyAlignment="1">
      <alignment vertical="center" wrapText="1"/>
      <protection/>
    </xf>
    <xf numFmtId="0" fontId="13" fillId="33" borderId="0" xfId="59" applyFont="1" applyFill="1" applyAlignment="1">
      <alignment horizontal="right" vertical="center" wrapText="1"/>
      <protection/>
    </xf>
    <xf numFmtId="0" fontId="8" fillId="33" borderId="0" xfId="59" applyFont="1" applyFill="1" applyAlignment="1">
      <alignment vertical="center" wrapText="1"/>
      <protection/>
    </xf>
    <xf numFmtId="0" fontId="18" fillId="33" borderId="10" xfId="59" applyFont="1" applyFill="1" applyBorder="1" applyAlignment="1">
      <alignment horizontal="center" vertical="center" wrapText="1"/>
      <protection/>
    </xf>
    <xf numFmtId="0" fontId="22" fillId="33" borderId="0" xfId="59" applyFont="1" applyFill="1" applyAlignment="1">
      <alignment vertical="center" wrapText="1"/>
      <protection/>
    </xf>
    <xf numFmtId="0" fontId="11" fillId="33" borderId="10" xfId="59" applyFont="1" applyFill="1" applyBorder="1" applyAlignment="1">
      <alignment vertical="center" wrapText="1"/>
      <protection/>
    </xf>
    <xf numFmtId="0" fontId="11" fillId="33" borderId="10" xfId="57" applyFont="1" applyFill="1" applyBorder="1" applyAlignment="1">
      <alignment horizontal="left" vertical="center" wrapText="1"/>
      <protection/>
    </xf>
    <xf numFmtId="3" fontId="8" fillId="33" borderId="0" xfId="59" applyNumberFormat="1" applyFont="1" applyFill="1" applyAlignment="1">
      <alignment vertical="center" wrapText="1"/>
      <protection/>
    </xf>
    <xf numFmtId="0" fontId="11" fillId="33" borderId="10" xfId="54" applyFont="1" applyFill="1" applyBorder="1" applyAlignment="1">
      <alignment vertical="center" wrapText="1"/>
      <protection/>
    </xf>
    <xf numFmtId="172" fontId="11" fillId="33" borderId="10" xfId="54" applyNumberFormat="1" applyFont="1" applyFill="1" applyBorder="1" applyAlignment="1">
      <alignment horizontal="center" vertical="center" wrapText="1"/>
      <protection/>
    </xf>
    <xf numFmtId="173" fontId="11" fillId="33" borderId="10" xfId="54" applyNumberFormat="1" applyFont="1" applyFill="1" applyBorder="1" applyAlignment="1">
      <alignment horizontal="center" vertical="center"/>
      <protection/>
    </xf>
    <xf numFmtId="172" fontId="12" fillId="33" borderId="10" xfId="54" applyNumberFormat="1" applyFont="1" applyFill="1" applyBorder="1" applyAlignment="1">
      <alignment horizontal="center" vertical="center"/>
      <protection/>
    </xf>
    <xf numFmtId="3" fontId="58" fillId="33" borderId="0" xfId="57" applyNumberFormat="1" applyFont="1" applyFill="1">
      <alignment/>
      <protection/>
    </xf>
    <xf numFmtId="0" fontId="58" fillId="33" borderId="0" xfId="57" applyFont="1" applyFill="1">
      <alignment/>
      <protection/>
    </xf>
    <xf numFmtId="173" fontId="12" fillId="33" borderId="10" xfId="54" applyNumberFormat="1" applyFont="1" applyFill="1" applyBorder="1" applyAlignment="1">
      <alignment horizontal="center" vertical="center"/>
      <protection/>
    </xf>
    <xf numFmtId="0" fontId="4" fillId="33" borderId="10" xfId="60" applyFont="1" applyFill="1" applyBorder="1" applyAlignment="1">
      <alignment horizontal="left" vertical="center"/>
      <protection/>
    </xf>
    <xf numFmtId="3" fontId="18" fillId="33" borderId="10" xfId="56" applyNumberFormat="1" applyFont="1" applyFill="1" applyBorder="1" applyAlignment="1" applyProtection="1">
      <alignment horizontal="center" vertical="center"/>
      <protection locked="0"/>
    </xf>
    <xf numFmtId="172" fontId="23" fillId="33" borderId="10" xfId="60" applyNumberFormat="1" applyFont="1" applyFill="1" applyBorder="1" applyAlignment="1">
      <alignment horizontal="center" vertical="center"/>
      <protection/>
    </xf>
    <xf numFmtId="3" fontId="4" fillId="33" borderId="10" xfId="60" applyNumberFormat="1" applyFont="1" applyFill="1" applyBorder="1" applyAlignment="1">
      <alignment horizontal="center" vertical="center"/>
      <protection/>
    </xf>
    <xf numFmtId="3" fontId="18" fillId="33" borderId="10" xfId="55" applyNumberFormat="1" applyFont="1" applyFill="1" applyBorder="1" applyAlignment="1" applyProtection="1">
      <alignment horizontal="center" vertical="center"/>
      <protection/>
    </xf>
    <xf numFmtId="172" fontId="22" fillId="33" borderId="10" xfId="55" applyNumberFormat="1" applyFont="1" applyFill="1" applyBorder="1" applyAlignment="1" applyProtection="1">
      <alignment horizontal="center" vertical="center"/>
      <protection/>
    </xf>
    <xf numFmtId="1" fontId="4" fillId="33" borderId="10" xfId="60" applyNumberFormat="1" applyFont="1" applyFill="1" applyBorder="1" applyAlignment="1">
      <alignment horizontal="center" vertical="center"/>
      <protection/>
    </xf>
    <xf numFmtId="173" fontId="23" fillId="33" borderId="10" xfId="60" applyNumberFormat="1" applyFont="1" applyFill="1" applyBorder="1" applyAlignment="1">
      <alignment horizontal="center" vertical="center"/>
      <protection/>
    </xf>
    <xf numFmtId="173" fontId="23" fillId="33" borderId="10" xfId="58" applyNumberFormat="1" applyFont="1" applyFill="1" applyBorder="1" applyAlignment="1">
      <alignment horizontal="center" vertical="center"/>
      <protection/>
    </xf>
    <xf numFmtId="1" fontId="4" fillId="33" borderId="10" xfId="58" applyNumberFormat="1" applyFont="1" applyFill="1" applyBorder="1" applyAlignment="1">
      <alignment horizontal="center" vertical="center"/>
      <protection/>
    </xf>
    <xf numFmtId="173" fontId="4" fillId="33" borderId="10" xfId="58" applyNumberFormat="1" applyFont="1" applyFill="1" applyBorder="1" applyAlignment="1">
      <alignment horizontal="center" vertical="center"/>
      <protection/>
    </xf>
    <xf numFmtId="173" fontId="4" fillId="33" borderId="10" xfId="60" applyNumberFormat="1" applyFont="1" applyFill="1" applyBorder="1" applyAlignment="1">
      <alignment horizontal="center" vertical="center"/>
      <protection/>
    </xf>
    <xf numFmtId="3" fontId="20" fillId="7" borderId="10" xfId="56" applyNumberFormat="1" applyFont="1" applyFill="1" applyBorder="1" applyAlignment="1" applyProtection="1">
      <alignment horizontal="center" vertical="center"/>
      <protection locked="0"/>
    </xf>
    <xf numFmtId="3" fontId="15" fillId="7" borderId="10" xfId="60" applyNumberFormat="1" applyFont="1" applyFill="1" applyBorder="1" applyAlignment="1">
      <alignment horizontal="center" vertical="center"/>
      <protection/>
    </xf>
    <xf numFmtId="3" fontId="20" fillId="7" borderId="10" xfId="55" applyNumberFormat="1" applyFont="1" applyFill="1" applyBorder="1" applyAlignment="1" applyProtection="1">
      <alignment horizontal="center" vertical="center"/>
      <protection/>
    </xf>
    <xf numFmtId="172" fontId="5" fillId="7" borderId="10" xfId="60" applyNumberFormat="1" applyFont="1" applyFill="1" applyBorder="1" applyAlignment="1">
      <alignment horizontal="center" vertical="center"/>
      <protection/>
    </xf>
    <xf numFmtId="172" fontId="21" fillId="7" borderId="10" xfId="55" applyNumberFormat="1" applyFont="1" applyFill="1" applyBorder="1" applyAlignment="1" applyProtection="1">
      <alignment horizontal="center" vertical="center"/>
      <protection/>
    </xf>
    <xf numFmtId="0" fontId="10" fillId="33" borderId="0" xfId="57" applyFont="1" applyFill="1" applyAlignment="1">
      <alignment horizontal="center" vertical="top" wrapText="1"/>
      <protection/>
    </xf>
    <xf numFmtId="0" fontId="10" fillId="33" borderId="0" xfId="59" applyFont="1" applyFill="1" applyAlignment="1">
      <alignment horizontal="center" vertical="top" wrapText="1"/>
      <protection/>
    </xf>
    <xf numFmtId="0" fontId="11" fillId="33" borderId="10" xfId="54" applyFont="1" applyFill="1" applyBorder="1" applyAlignment="1">
      <alignment horizontal="center" vertical="center" wrapText="1"/>
      <protection/>
    </xf>
    <xf numFmtId="0" fontId="11" fillId="33" borderId="11" xfId="53" applyFont="1" applyFill="1" applyBorder="1" applyAlignment="1">
      <alignment horizontal="center" vertical="center" wrapText="1"/>
      <protection/>
    </xf>
    <xf numFmtId="0" fontId="11" fillId="33" borderId="12" xfId="53" applyFont="1" applyFill="1" applyBorder="1" applyAlignment="1">
      <alignment horizontal="center" vertical="center" wrapText="1"/>
      <protection/>
    </xf>
    <xf numFmtId="0" fontId="11" fillId="33" borderId="10" xfId="57" applyFont="1" applyFill="1" applyBorder="1" applyAlignment="1">
      <alignment horizontal="center" vertical="center" wrapText="1"/>
      <protection/>
    </xf>
    <xf numFmtId="0" fontId="11" fillId="33" borderId="11" xfId="54" applyFont="1" applyFill="1" applyBorder="1" applyAlignment="1">
      <alignment horizontal="center" vertical="center" wrapText="1"/>
      <protection/>
    </xf>
    <xf numFmtId="0" fontId="11" fillId="33" borderId="12" xfId="54" applyFont="1" applyFill="1" applyBorder="1" applyAlignment="1">
      <alignment horizontal="center" vertical="center" wrapText="1"/>
      <protection/>
    </xf>
    <xf numFmtId="0" fontId="12" fillId="33" borderId="11" xfId="57" applyFont="1" applyFill="1" applyBorder="1" applyAlignment="1">
      <alignment horizontal="center" vertical="center" wrapText="1"/>
      <protection/>
    </xf>
    <xf numFmtId="0" fontId="12" fillId="33" borderId="12" xfId="57" applyFont="1" applyFill="1" applyBorder="1" applyAlignment="1">
      <alignment horizontal="center" vertical="center" wrapText="1"/>
      <protection/>
    </xf>
    <xf numFmtId="0" fontId="24" fillId="33" borderId="13" xfId="54" applyFont="1" applyFill="1" applyBorder="1" applyAlignment="1">
      <alignment horizontal="center" vertical="center" wrapText="1"/>
      <protection/>
    </xf>
    <xf numFmtId="0" fontId="24" fillId="33" borderId="14" xfId="54" applyFont="1" applyFill="1" applyBorder="1" applyAlignment="1">
      <alignment horizontal="center" vertical="center" wrapText="1"/>
      <protection/>
    </xf>
    <xf numFmtId="0" fontId="24" fillId="33" borderId="15" xfId="54" applyFont="1" applyFill="1" applyBorder="1" applyAlignment="1">
      <alignment horizontal="center" vertical="center" wrapText="1"/>
      <protection/>
    </xf>
    <xf numFmtId="0" fontId="24" fillId="33" borderId="16" xfId="54" applyFont="1" applyFill="1" applyBorder="1" applyAlignment="1">
      <alignment horizontal="center" vertical="center" wrapText="1"/>
      <protection/>
    </xf>
    <xf numFmtId="0" fontId="24" fillId="33" borderId="17" xfId="54" applyFont="1" applyFill="1" applyBorder="1" applyAlignment="1">
      <alignment horizontal="center" vertical="center" wrapText="1"/>
      <protection/>
    </xf>
    <xf numFmtId="0" fontId="24" fillId="33" borderId="18" xfId="54" applyFont="1" applyFill="1" applyBorder="1" applyAlignment="1">
      <alignment horizontal="center" vertical="center" wrapText="1"/>
      <protection/>
    </xf>
    <xf numFmtId="0" fontId="4" fillId="33" borderId="10" xfId="60" applyFont="1" applyFill="1" applyBorder="1" applyAlignment="1">
      <alignment horizontal="center" vertical="center" wrapText="1"/>
      <protection/>
    </xf>
    <xf numFmtId="0" fontId="15" fillId="33" borderId="10" xfId="60" applyFont="1" applyFill="1" applyBorder="1" applyAlignment="1">
      <alignment horizontal="center" vertical="center" wrapText="1"/>
      <protection/>
    </xf>
    <xf numFmtId="1" fontId="20" fillId="33" borderId="13" xfId="55" applyNumberFormat="1" applyFont="1" applyFill="1" applyBorder="1" applyAlignment="1" applyProtection="1">
      <alignment horizontal="center" vertical="center" wrapText="1"/>
      <protection locked="0"/>
    </xf>
    <xf numFmtId="1" fontId="20" fillId="33" borderId="14" xfId="55" applyNumberFormat="1" applyFont="1" applyFill="1" applyBorder="1" applyAlignment="1" applyProtection="1">
      <alignment horizontal="center" vertical="center" wrapText="1"/>
      <protection locked="0"/>
    </xf>
    <xf numFmtId="1" fontId="20" fillId="33" borderId="15" xfId="55" applyNumberFormat="1" applyFont="1" applyFill="1" applyBorder="1" applyAlignment="1" applyProtection="1">
      <alignment horizontal="center" vertical="center" wrapText="1"/>
      <protection locked="0"/>
    </xf>
    <xf numFmtId="1" fontId="20" fillId="33" borderId="13" xfId="56" applyNumberFormat="1" applyFont="1" applyFill="1" applyBorder="1" applyAlignment="1" applyProtection="1">
      <alignment horizontal="center" vertical="center" wrapText="1"/>
      <protection/>
    </xf>
    <xf numFmtId="1" fontId="20" fillId="33" borderId="14" xfId="56" applyNumberFormat="1" applyFont="1" applyFill="1" applyBorder="1" applyAlignment="1" applyProtection="1">
      <alignment horizontal="center" vertical="center" wrapText="1"/>
      <protection/>
    </xf>
    <xf numFmtId="1" fontId="20" fillId="33" borderId="15" xfId="56" applyNumberFormat="1" applyFont="1" applyFill="1" applyBorder="1" applyAlignment="1" applyProtection="1">
      <alignment horizontal="center" vertical="center" wrapText="1"/>
      <protection/>
    </xf>
    <xf numFmtId="0" fontId="3" fillId="33" borderId="0" xfId="60" applyFont="1" applyFill="1" applyAlignment="1">
      <alignment horizontal="center" vertical="center" wrapText="1"/>
      <protection/>
    </xf>
    <xf numFmtId="0" fontId="16" fillId="33" borderId="0" xfId="60" applyFont="1" applyFill="1" applyAlignment="1">
      <alignment horizont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6 2" xfId="54"/>
    <cellStyle name="Обычный 9" xfId="55"/>
    <cellStyle name="Обычный_06" xfId="56"/>
    <cellStyle name="Обычный_4 категории вмесмте СОЦ_УРАЗЛИВІ__ТАБО_4 категорії Квота!!!_2014 рік" xfId="57"/>
    <cellStyle name="Обычный_АктЗах_5%квот Оксана" xfId="58"/>
    <cellStyle name="Обычный_Перевірка_Молодь_до 18 років" xfId="59"/>
    <cellStyle name="Обычный_Табл. 3.1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7\&#1055;&#1054;&#1056;&#1058;&#1040;&#1051;\!!!%20%20&#1053;&#1054;&#1042;&#1048;&#1049;%20&#1055;&#1054;&#1056;&#1058;&#1040;&#1051;\!!!!!!!!%20&#1054;&#1089;&#1090;&#1072;&#1090;&#1086;&#1095;&#1085;&#1086;\2.%20&#1055;&#1059;&#1041;&#1051;&#1030;&#1050;&#1040;&#1062;&#1030;&#1031;\6.%20&#1053;&#1072;&#1076;&#1072;&#1085;&#1085;&#1103;%20&#1087;&#1086;&#1089;&#1083;&#1091;&#1075;%20&#1086;&#1089;&#1086;&#1073;&#1072;&#1084;%20&#1079;%20&#1095;&#1080;&#1089;&#1083;&#1072;%20&#1084;&#1086;&#1083;&#1086;&#1076;&#1110;\&#1044;&#1086;&#1076;&#1072;&#1090;&#1082;&#10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19"/>
  <sheetViews>
    <sheetView tabSelected="1" view="pageBreakPreview" zoomScale="75" zoomScaleNormal="75" zoomScaleSheetLayoutView="75" zoomScalePageLayoutView="0" workbookViewId="0" topLeftCell="A1">
      <selection activeCell="C16" sqref="C16"/>
    </sheetView>
  </sheetViews>
  <sheetFormatPr defaultColWidth="8.00390625" defaultRowHeight="15"/>
  <cols>
    <col min="1" max="1" width="69.7109375" style="24" customWidth="1"/>
    <col min="2" max="3" width="16.421875" style="39" customWidth="1"/>
    <col min="4" max="4" width="13.28125" style="24" customWidth="1"/>
    <col min="5" max="5" width="16.421875" style="24" customWidth="1"/>
    <col min="6" max="6" width="13.28125" style="24" customWidth="1"/>
    <col min="7" max="16384" width="8.00390625" style="24" customWidth="1"/>
  </cols>
  <sheetData>
    <row r="1" spans="1:6" ht="22.5">
      <c r="A1" s="58" t="s">
        <v>39</v>
      </c>
      <c r="B1" s="58"/>
      <c r="C1" s="58"/>
      <c r="D1" s="58"/>
      <c r="E1" s="58"/>
      <c r="F1" s="58"/>
    </row>
    <row r="2" spans="1:6" ht="22.5">
      <c r="A2" s="59" t="s">
        <v>61</v>
      </c>
      <c r="B2" s="59"/>
      <c r="C2" s="59"/>
      <c r="D2" s="59"/>
      <c r="E2" s="59"/>
      <c r="F2" s="59"/>
    </row>
    <row r="3" spans="1:6" s="28" customFormat="1" ht="18" customHeight="1">
      <c r="A3" s="25"/>
      <c r="B3" s="26"/>
      <c r="C3" s="27"/>
      <c r="D3" s="27"/>
      <c r="E3" s="27"/>
      <c r="F3" s="27" t="s">
        <v>14</v>
      </c>
    </row>
    <row r="4" spans="1:6" s="28" customFormat="1" ht="23.25" customHeight="1">
      <c r="A4" s="60" t="s">
        <v>1</v>
      </c>
      <c r="B4" s="61" t="s">
        <v>2</v>
      </c>
      <c r="C4" s="63" t="s">
        <v>21</v>
      </c>
      <c r="D4" s="66" t="s">
        <v>25</v>
      </c>
      <c r="E4" s="63" t="s">
        <v>23</v>
      </c>
      <c r="F4" s="66" t="s">
        <v>26</v>
      </c>
    </row>
    <row r="5" spans="1:6" s="28" customFormat="1" ht="42" customHeight="1">
      <c r="A5" s="60"/>
      <c r="B5" s="62"/>
      <c r="C5" s="63" t="s">
        <v>21</v>
      </c>
      <c r="D5" s="67"/>
      <c r="E5" s="63" t="s">
        <v>23</v>
      </c>
      <c r="F5" s="67"/>
    </row>
    <row r="6" spans="1:6" s="30" customFormat="1" ht="12" customHeight="1">
      <c r="A6" s="29" t="s">
        <v>3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</row>
    <row r="7" spans="1:6" s="28" customFormat="1" ht="57" customHeight="1">
      <c r="A7" s="31" t="s">
        <v>15</v>
      </c>
      <c r="B7" s="1">
        <f>2!B8/1000</f>
        <v>34.295</v>
      </c>
      <c r="C7" s="1">
        <f>20451/1000</f>
        <v>20.451</v>
      </c>
      <c r="D7" s="2">
        <f>C7*100/B7</f>
        <v>59.63259950430092</v>
      </c>
      <c r="E7" s="1">
        <f>13844/1000</f>
        <v>13.844</v>
      </c>
      <c r="F7" s="2">
        <f>E7*100/B7</f>
        <v>40.36740049569907</v>
      </c>
    </row>
    <row r="8" spans="1:8" s="28" customFormat="1" ht="57" customHeight="1">
      <c r="A8" s="32" t="s">
        <v>16</v>
      </c>
      <c r="B8" s="1">
        <f>2!E8/1000</f>
        <v>25.791</v>
      </c>
      <c r="C8" s="1">
        <f>16905/1000</f>
        <v>16.905</v>
      </c>
      <c r="D8" s="2">
        <f>C8*100/B8</f>
        <v>65.54612073979295</v>
      </c>
      <c r="E8" s="1">
        <f>8886/1000</f>
        <v>8.886</v>
      </c>
      <c r="F8" s="2">
        <f>E8*100/B8</f>
        <v>34.453879260207046</v>
      </c>
      <c r="H8" s="33"/>
    </row>
    <row r="9" spans="1:10" s="28" customFormat="1" ht="57" customHeight="1">
      <c r="A9" s="31" t="s">
        <v>17</v>
      </c>
      <c r="B9" s="1">
        <f>2!H8/1000</f>
        <v>4.344</v>
      </c>
      <c r="C9" s="1">
        <f>2110/1000</f>
        <v>2.11</v>
      </c>
      <c r="D9" s="2">
        <f>C9*100/B9</f>
        <v>48.57274401473296</v>
      </c>
      <c r="E9" s="1">
        <f>2234/1000</f>
        <v>2.234</v>
      </c>
      <c r="F9" s="2">
        <f>E9*100/B9</f>
        <v>51.42725598526703</v>
      </c>
      <c r="J9" s="33"/>
    </row>
    <row r="10" spans="1:6" s="28" customFormat="1" ht="57" customHeight="1">
      <c r="A10" s="31" t="s">
        <v>18</v>
      </c>
      <c r="B10" s="1">
        <f>2!K8/1000</f>
        <v>7.794</v>
      </c>
      <c r="C10" s="1">
        <f>4101/1000</f>
        <v>4.101</v>
      </c>
      <c r="D10" s="2">
        <f>C10*100/B10</f>
        <v>52.61739799846036</v>
      </c>
      <c r="E10" s="1">
        <f>3693/1000</f>
        <v>3.693</v>
      </c>
      <c r="F10" s="2">
        <f>E10*100/B10</f>
        <v>47.38260200153965</v>
      </c>
    </row>
    <row r="11" spans="1:7" s="28" customFormat="1" ht="57" customHeight="1">
      <c r="A11" s="31" t="s">
        <v>19</v>
      </c>
      <c r="B11" s="1">
        <f>2!N8/1000</f>
        <v>31.208</v>
      </c>
      <c r="C11" s="1">
        <f>18480/1000</f>
        <v>18.48</v>
      </c>
      <c r="D11" s="2">
        <f>C11*100/B11</f>
        <v>59.2155857472443</v>
      </c>
      <c r="E11" s="1">
        <f>12728/1000</f>
        <v>12.728</v>
      </c>
      <c r="F11" s="2">
        <f>E11*100/B11</f>
        <v>40.7844142527557</v>
      </c>
      <c r="G11" s="33"/>
    </row>
    <row r="12" spans="1:7" s="28" customFormat="1" ht="12.75">
      <c r="A12" s="68" t="s">
        <v>62</v>
      </c>
      <c r="B12" s="69"/>
      <c r="C12" s="69"/>
      <c r="D12" s="69"/>
      <c r="E12" s="69"/>
      <c r="F12" s="70"/>
      <c r="G12" s="33"/>
    </row>
    <row r="13" spans="1:7" s="28" customFormat="1" ht="12.75">
      <c r="A13" s="71"/>
      <c r="B13" s="72"/>
      <c r="C13" s="72"/>
      <c r="D13" s="72"/>
      <c r="E13" s="72"/>
      <c r="F13" s="73"/>
      <c r="G13" s="33"/>
    </row>
    <row r="14" spans="1:6" s="28" customFormat="1" ht="18" customHeight="1">
      <c r="A14" s="64" t="s">
        <v>1</v>
      </c>
      <c r="B14" s="61" t="s">
        <v>2</v>
      </c>
      <c r="C14" s="63" t="s">
        <v>21</v>
      </c>
      <c r="D14" s="66" t="s">
        <v>22</v>
      </c>
      <c r="E14" s="63" t="s">
        <v>23</v>
      </c>
      <c r="F14" s="66" t="s">
        <v>24</v>
      </c>
    </row>
    <row r="15" spans="1:6" ht="43.5" customHeight="1">
      <c r="A15" s="65"/>
      <c r="B15" s="62"/>
      <c r="C15" s="63" t="s">
        <v>21</v>
      </c>
      <c r="D15" s="67"/>
      <c r="E15" s="63" t="s">
        <v>23</v>
      </c>
      <c r="F15" s="67"/>
    </row>
    <row r="16" spans="1:6" ht="33" customHeight="1">
      <c r="A16" s="34" t="s">
        <v>15</v>
      </c>
      <c r="B16" s="35">
        <f>2!Q8/1000</f>
        <v>10.853</v>
      </c>
      <c r="C16" s="35">
        <f>6552/1000</f>
        <v>6.552</v>
      </c>
      <c r="D16" s="40">
        <f>C16*100/B16</f>
        <v>60.370404496452586</v>
      </c>
      <c r="E16" s="36">
        <f>4301/1000</f>
        <v>4.301</v>
      </c>
      <c r="F16" s="37">
        <f>E16*100/B16</f>
        <v>39.62959550354741</v>
      </c>
    </row>
    <row r="17" spans="1:6" ht="35.25" customHeight="1">
      <c r="A17" s="34" t="s">
        <v>20</v>
      </c>
      <c r="B17" s="35">
        <f>2!T8/1000</f>
        <v>9.055</v>
      </c>
      <c r="C17" s="35">
        <f>5535/1000</f>
        <v>5.535</v>
      </c>
      <c r="D17" s="40">
        <f>C17*100/B17</f>
        <v>61.12644947542794</v>
      </c>
      <c r="E17" s="36">
        <f>3520/1000</f>
        <v>3.52</v>
      </c>
      <c r="F17" s="40">
        <f>E17*100/B17</f>
        <v>38.87355052457206</v>
      </c>
    </row>
    <row r="18" spans="2:3" ht="12.75">
      <c r="B18" s="38"/>
      <c r="C18" s="38"/>
    </row>
    <row r="19" ht="12.75">
      <c r="C19" s="38"/>
    </row>
  </sheetData>
  <sheetProtection/>
  <mergeCells count="15">
    <mergeCell ref="D4:D5"/>
    <mergeCell ref="E4:E5"/>
    <mergeCell ref="F4:F5"/>
    <mergeCell ref="C14:C15"/>
    <mergeCell ref="A12:F13"/>
    <mergeCell ref="A1:F1"/>
    <mergeCell ref="A2:F2"/>
    <mergeCell ref="A4:A5"/>
    <mergeCell ref="B4:B5"/>
    <mergeCell ref="C4:C5"/>
    <mergeCell ref="B14:B15"/>
    <mergeCell ref="A14:A15"/>
    <mergeCell ref="D14:D15"/>
    <mergeCell ref="E14:E15"/>
    <mergeCell ref="F14:F1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V89"/>
  <sheetViews>
    <sheetView view="pageBreakPreview" zoomScale="70" zoomScaleSheetLayoutView="70" zoomScalePageLayoutView="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0" sqref="A10"/>
    </sheetView>
  </sheetViews>
  <sheetFormatPr defaultColWidth="9.140625" defaultRowHeight="15"/>
  <cols>
    <col min="1" max="1" width="37.28125" style="20" customWidth="1"/>
    <col min="2" max="2" width="10.8515625" style="20" customWidth="1"/>
    <col min="3" max="13" width="13.7109375" style="20" customWidth="1"/>
    <col min="14" max="22" width="16.28125" style="20" customWidth="1"/>
    <col min="23" max="16384" width="9.140625" style="20" customWidth="1"/>
  </cols>
  <sheetData>
    <row r="1" spans="2:22" s="5" customFormat="1" ht="25.5" customHeight="1">
      <c r="B1" s="82" t="s">
        <v>40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6"/>
      <c r="O1" s="6"/>
      <c r="P1" s="6"/>
      <c r="Q1" s="6"/>
      <c r="R1" s="6"/>
      <c r="S1" s="6"/>
      <c r="T1" s="6"/>
      <c r="U1" s="6"/>
      <c r="V1" s="6"/>
    </row>
    <row r="2" spans="2:22" s="5" customFormat="1" ht="23.25" customHeight="1">
      <c r="B2" s="82" t="s">
        <v>59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6"/>
      <c r="O2" s="6"/>
      <c r="P2" s="6"/>
      <c r="Q2" s="6"/>
      <c r="R2" s="6"/>
      <c r="S2" s="6"/>
      <c r="T2" s="6"/>
      <c r="U2" s="6"/>
      <c r="V2" s="6"/>
    </row>
    <row r="3" spans="2:22" s="5" customFormat="1" ht="18.75" customHeight="1">
      <c r="B3" s="83" t="s">
        <v>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7"/>
      <c r="O3" s="7"/>
      <c r="P3" s="7"/>
      <c r="Q3" s="7"/>
      <c r="R3" s="7"/>
      <c r="S3" s="7"/>
      <c r="T3" s="7"/>
      <c r="U3" s="8" t="s">
        <v>13</v>
      </c>
      <c r="V3" s="7"/>
    </row>
    <row r="4" spans="1:21" s="10" customFormat="1" ht="9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2" s="11" customFormat="1" ht="51" customHeight="1">
      <c r="A5" s="74"/>
      <c r="B5" s="75" t="s">
        <v>4</v>
      </c>
      <c r="C5" s="75"/>
      <c r="D5" s="75"/>
      <c r="E5" s="75" t="s">
        <v>27</v>
      </c>
      <c r="F5" s="75"/>
      <c r="G5" s="75"/>
      <c r="H5" s="75" t="s">
        <v>5</v>
      </c>
      <c r="I5" s="75"/>
      <c r="J5" s="75"/>
      <c r="K5" s="75" t="s">
        <v>6</v>
      </c>
      <c r="L5" s="75"/>
      <c r="M5" s="75"/>
      <c r="N5" s="75" t="s">
        <v>7</v>
      </c>
      <c r="O5" s="75"/>
      <c r="P5" s="75"/>
      <c r="Q5" s="76" t="s">
        <v>8</v>
      </c>
      <c r="R5" s="77"/>
      <c r="S5" s="78"/>
      <c r="T5" s="79" t="s">
        <v>9</v>
      </c>
      <c r="U5" s="80"/>
      <c r="V5" s="81"/>
    </row>
    <row r="6" spans="1:22" s="14" customFormat="1" ht="49.5" customHeight="1">
      <c r="A6" s="74"/>
      <c r="B6" s="12" t="s">
        <v>2</v>
      </c>
      <c r="C6" s="13" t="s">
        <v>10</v>
      </c>
      <c r="D6" s="13" t="s">
        <v>11</v>
      </c>
      <c r="E6" s="12" t="s">
        <v>2</v>
      </c>
      <c r="F6" s="13" t="s">
        <v>10</v>
      </c>
      <c r="G6" s="13" t="s">
        <v>11</v>
      </c>
      <c r="H6" s="13" t="s">
        <v>2</v>
      </c>
      <c r="I6" s="13" t="s">
        <v>10</v>
      </c>
      <c r="J6" s="13" t="s">
        <v>11</v>
      </c>
      <c r="K6" s="13" t="s">
        <v>2</v>
      </c>
      <c r="L6" s="13" t="s">
        <v>10</v>
      </c>
      <c r="M6" s="13" t="s">
        <v>11</v>
      </c>
      <c r="N6" s="12" t="s">
        <v>2</v>
      </c>
      <c r="O6" s="13" t="s">
        <v>10</v>
      </c>
      <c r="P6" s="13" t="s">
        <v>11</v>
      </c>
      <c r="Q6" s="12" t="s">
        <v>2</v>
      </c>
      <c r="R6" s="13" t="s">
        <v>10</v>
      </c>
      <c r="S6" s="13" t="s">
        <v>11</v>
      </c>
      <c r="T6" s="12" t="s">
        <v>2</v>
      </c>
      <c r="U6" s="13" t="s">
        <v>10</v>
      </c>
      <c r="V6" s="13" t="s">
        <v>11</v>
      </c>
    </row>
    <row r="7" spans="1:22" s="16" customFormat="1" ht="11.25" customHeight="1">
      <c r="A7" s="15" t="s">
        <v>12</v>
      </c>
      <c r="B7" s="15">
        <v>1</v>
      </c>
      <c r="C7" s="15">
        <v>2</v>
      </c>
      <c r="D7" s="15">
        <v>3</v>
      </c>
      <c r="E7" s="15">
        <v>4</v>
      </c>
      <c r="F7" s="15">
        <v>5</v>
      </c>
      <c r="G7" s="15">
        <v>6</v>
      </c>
      <c r="H7" s="15">
        <v>7</v>
      </c>
      <c r="I7" s="15">
        <v>8</v>
      </c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5">
        <v>16</v>
      </c>
      <c r="R7" s="15">
        <v>17</v>
      </c>
      <c r="S7" s="15">
        <v>18</v>
      </c>
      <c r="T7" s="15">
        <v>19</v>
      </c>
      <c r="U7" s="15">
        <v>20</v>
      </c>
      <c r="V7" s="15">
        <v>21</v>
      </c>
    </row>
    <row r="8" spans="1:22" s="18" customFormat="1" ht="25.5" customHeight="1">
      <c r="A8" s="17" t="s">
        <v>60</v>
      </c>
      <c r="B8" s="53">
        <f>SUM(B9:B36)</f>
        <v>34295</v>
      </c>
      <c r="C8" s="56">
        <v>59.63259950430092</v>
      </c>
      <c r="D8" s="56">
        <v>40.36740049569908</v>
      </c>
      <c r="E8" s="54">
        <f>SUM(E9:E36)</f>
        <v>25791</v>
      </c>
      <c r="F8" s="56">
        <v>65.54612073979294</v>
      </c>
      <c r="G8" s="56">
        <v>34.453879260207046</v>
      </c>
      <c r="H8" s="54">
        <f>SUM(H9:H36)</f>
        <v>4344</v>
      </c>
      <c r="I8" s="56">
        <v>48.57274401473297</v>
      </c>
      <c r="J8" s="56">
        <v>51.42725598526704</v>
      </c>
      <c r="K8" s="54">
        <f>SUM(K9:K36)</f>
        <v>7794</v>
      </c>
      <c r="L8" s="56">
        <v>52.617397998460355</v>
      </c>
      <c r="M8" s="56">
        <v>47.382602001539645</v>
      </c>
      <c r="N8" s="54">
        <f>SUM(N9:N36)</f>
        <v>31208</v>
      </c>
      <c r="O8" s="56">
        <v>59.21558574724429</v>
      </c>
      <c r="P8" s="56">
        <v>40.7844142527557</v>
      </c>
      <c r="Q8" s="55">
        <f>SUM(Q9:Q36)</f>
        <v>10853</v>
      </c>
      <c r="R8" s="57">
        <v>60.37040449645259</v>
      </c>
      <c r="S8" s="57">
        <v>39.62959550354741</v>
      </c>
      <c r="T8" s="55">
        <f>SUM(T9:T36)</f>
        <v>9055</v>
      </c>
      <c r="U8" s="57">
        <v>61.12644947542793</v>
      </c>
      <c r="V8" s="57">
        <v>38.87355052457206</v>
      </c>
    </row>
    <row r="9" spans="1:22" s="4" customFormat="1" ht="18.75" customHeight="1">
      <c r="A9" s="3" t="s">
        <v>42</v>
      </c>
      <c r="B9" s="42">
        <v>680</v>
      </c>
      <c r="C9" s="43">
        <v>45.73529411764706</v>
      </c>
      <c r="D9" s="43">
        <v>54.264705882352935</v>
      </c>
      <c r="E9" s="44">
        <v>483</v>
      </c>
      <c r="F9" s="43">
        <v>47.82608695652174</v>
      </c>
      <c r="G9" s="43">
        <v>52.17391304347826</v>
      </c>
      <c r="H9" s="44">
        <v>86</v>
      </c>
      <c r="I9" s="43">
        <v>37.2093023255814</v>
      </c>
      <c r="J9" s="43">
        <v>62.7906976744186</v>
      </c>
      <c r="K9" s="44">
        <v>253</v>
      </c>
      <c r="L9" s="43">
        <v>50.59288537549407</v>
      </c>
      <c r="M9" s="43">
        <v>49.40711462450593</v>
      </c>
      <c r="N9" s="44">
        <v>629</v>
      </c>
      <c r="O9" s="43">
        <v>45.310015898251194</v>
      </c>
      <c r="P9" s="43">
        <v>54.68998410174881</v>
      </c>
      <c r="Q9" s="45">
        <v>206</v>
      </c>
      <c r="R9" s="46">
        <v>48.05825242718447</v>
      </c>
      <c r="S9" s="46">
        <v>51.94174757281553</v>
      </c>
      <c r="T9" s="45">
        <v>170</v>
      </c>
      <c r="U9" s="46">
        <v>44.70588235294118</v>
      </c>
      <c r="V9" s="46">
        <v>55.294117647058826</v>
      </c>
    </row>
    <row r="10" spans="1:22" s="19" customFormat="1" ht="18.75" customHeight="1">
      <c r="A10" s="3" t="s">
        <v>28</v>
      </c>
      <c r="B10" s="42">
        <v>878</v>
      </c>
      <c r="C10" s="43">
        <v>54.55580865603644</v>
      </c>
      <c r="D10" s="43">
        <v>45.44419134396355</v>
      </c>
      <c r="E10" s="44">
        <v>572</v>
      </c>
      <c r="F10" s="43">
        <v>58.39160839160839</v>
      </c>
      <c r="G10" s="43">
        <v>41.60839160839161</v>
      </c>
      <c r="H10" s="44">
        <v>113</v>
      </c>
      <c r="I10" s="43">
        <v>40.707964601769916</v>
      </c>
      <c r="J10" s="43">
        <v>59.29203539823009</v>
      </c>
      <c r="K10" s="44">
        <v>490</v>
      </c>
      <c r="L10" s="43">
        <v>71.0204081632653</v>
      </c>
      <c r="M10" s="43">
        <v>28.97959183673469</v>
      </c>
      <c r="N10" s="44">
        <v>853</v>
      </c>
      <c r="O10" s="43">
        <v>54.396248534583826</v>
      </c>
      <c r="P10" s="43">
        <v>45.603751465416174</v>
      </c>
      <c r="Q10" s="45">
        <v>297</v>
      </c>
      <c r="R10" s="46">
        <v>54.20875420875421</v>
      </c>
      <c r="S10" s="46">
        <v>45.79124579124579</v>
      </c>
      <c r="T10" s="45">
        <v>232</v>
      </c>
      <c r="U10" s="46">
        <v>57.327586206896555</v>
      </c>
      <c r="V10" s="46">
        <v>42.672413793103445</v>
      </c>
    </row>
    <row r="11" spans="1:22" s="4" customFormat="1" ht="18.75" customHeight="1">
      <c r="A11" s="3" t="s">
        <v>29</v>
      </c>
      <c r="B11" s="42">
        <v>751</v>
      </c>
      <c r="C11" s="43">
        <v>68.44207723035952</v>
      </c>
      <c r="D11" s="43">
        <v>31.557922769640477</v>
      </c>
      <c r="E11" s="44">
        <v>616</v>
      </c>
      <c r="F11" s="43">
        <v>70.45454545454545</v>
      </c>
      <c r="G11" s="43">
        <v>29.545454545454547</v>
      </c>
      <c r="H11" s="44">
        <v>78</v>
      </c>
      <c r="I11" s="43">
        <v>73.07692307692307</v>
      </c>
      <c r="J11" s="43">
        <v>26.923076923076923</v>
      </c>
      <c r="K11" s="44">
        <v>239</v>
      </c>
      <c r="L11" s="43">
        <v>63.17991631799163</v>
      </c>
      <c r="M11" s="43">
        <v>36.82008368200837</v>
      </c>
      <c r="N11" s="44">
        <v>689</v>
      </c>
      <c r="O11" s="43">
        <v>68.50507982583454</v>
      </c>
      <c r="P11" s="43">
        <v>31.494920174165458</v>
      </c>
      <c r="Q11" s="45">
        <v>247</v>
      </c>
      <c r="R11" s="46">
        <v>69.23076923076923</v>
      </c>
      <c r="S11" s="46">
        <v>30.76923076923077</v>
      </c>
      <c r="T11" s="45">
        <v>204</v>
      </c>
      <c r="U11" s="46" t="s">
        <v>58</v>
      </c>
      <c r="V11" s="46">
        <v>30.392156862745097</v>
      </c>
    </row>
    <row r="12" spans="1:22" s="4" customFormat="1" ht="18.75" customHeight="1">
      <c r="A12" s="3" t="s">
        <v>43</v>
      </c>
      <c r="B12" s="42">
        <v>845</v>
      </c>
      <c r="C12" s="43">
        <v>62.840236686390526</v>
      </c>
      <c r="D12" s="43">
        <v>37.15976331360947</v>
      </c>
      <c r="E12" s="44">
        <v>759</v>
      </c>
      <c r="F12" s="43">
        <v>72.20026350461133</v>
      </c>
      <c r="G12" s="43">
        <v>27.79973649538867</v>
      </c>
      <c r="H12" s="44">
        <v>92</v>
      </c>
      <c r="I12" s="43">
        <v>52.17391304347826</v>
      </c>
      <c r="J12" s="43">
        <v>47.82608695652174</v>
      </c>
      <c r="K12" s="44">
        <v>166</v>
      </c>
      <c r="L12" s="43">
        <v>46.98795180722892</v>
      </c>
      <c r="M12" s="43">
        <v>53.01204819277109</v>
      </c>
      <c r="N12" s="44">
        <v>683</v>
      </c>
      <c r="O12" s="43">
        <v>63.250366032210835</v>
      </c>
      <c r="P12" s="43">
        <v>36.749633967789165</v>
      </c>
      <c r="Q12" s="45">
        <v>271</v>
      </c>
      <c r="R12" s="46">
        <v>63.09963099630996</v>
      </c>
      <c r="S12" s="46">
        <v>36.90036900369004</v>
      </c>
      <c r="T12" s="45">
        <v>249</v>
      </c>
      <c r="U12" s="46">
        <v>63.05220883534136</v>
      </c>
      <c r="V12" s="46">
        <v>36.94779116465863</v>
      </c>
    </row>
    <row r="13" spans="1:22" s="4" customFormat="1" ht="18.75" customHeight="1">
      <c r="A13" s="3" t="s">
        <v>44</v>
      </c>
      <c r="B13" s="42">
        <v>1580</v>
      </c>
      <c r="C13" s="43">
        <v>33.22784810126582</v>
      </c>
      <c r="D13" s="43">
        <v>66.77215189873418</v>
      </c>
      <c r="E13" s="44">
        <v>1035</v>
      </c>
      <c r="F13" s="43">
        <v>35.84541062801932</v>
      </c>
      <c r="G13" s="43">
        <v>64.15458937198068</v>
      </c>
      <c r="H13" s="44">
        <v>245</v>
      </c>
      <c r="I13" s="43">
        <v>24.489795918367346</v>
      </c>
      <c r="J13" s="43">
        <v>75.51020408163265</v>
      </c>
      <c r="K13" s="44">
        <v>460</v>
      </c>
      <c r="L13" s="43">
        <v>21.956521739130437</v>
      </c>
      <c r="M13" s="43">
        <v>78.04347826086956</v>
      </c>
      <c r="N13" s="44">
        <v>1338</v>
      </c>
      <c r="O13" s="43">
        <v>32.36173393124066</v>
      </c>
      <c r="P13" s="43">
        <v>67.63826606875935</v>
      </c>
      <c r="Q13" s="45">
        <v>476</v>
      </c>
      <c r="R13" s="46">
        <v>33.403361344537814</v>
      </c>
      <c r="S13" s="46">
        <v>66.59663865546219</v>
      </c>
      <c r="T13" s="45">
        <v>362</v>
      </c>
      <c r="U13" s="46">
        <v>36.187845303867405</v>
      </c>
      <c r="V13" s="46">
        <v>63.812154696132595</v>
      </c>
    </row>
    <row r="14" spans="1:22" s="4" customFormat="1" ht="18.75" customHeight="1">
      <c r="A14" s="3" t="s">
        <v>45</v>
      </c>
      <c r="B14" s="42">
        <v>1254</v>
      </c>
      <c r="C14" s="43">
        <v>44.97607655502392</v>
      </c>
      <c r="D14" s="43">
        <v>55.02392344497608</v>
      </c>
      <c r="E14" s="44">
        <v>780</v>
      </c>
      <c r="F14" s="43">
        <v>59.87179487179487</v>
      </c>
      <c r="G14" s="43">
        <v>40.12820512820513</v>
      </c>
      <c r="H14" s="44">
        <v>99</v>
      </c>
      <c r="I14" s="43">
        <v>27.27272727272727</v>
      </c>
      <c r="J14" s="43">
        <v>72.72727272727273</v>
      </c>
      <c r="K14" s="44">
        <v>325</v>
      </c>
      <c r="L14" s="43">
        <v>53.230769230769226</v>
      </c>
      <c r="M14" s="43">
        <v>46.76923076923077</v>
      </c>
      <c r="N14" s="44">
        <v>1166</v>
      </c>
      <c r="O14" s="43">
        <v>44.85420240137221</v>
      </c>
      <c r="P14" s="43">
        <v>55.14579759862779</v>
      </c>
      <c r="Q14" s="45">
        <v>328</v>
      </c>
      <c r="R14" s="46">
        <v>40.54878048780488</v>
      </c>
      <c r="S14" s="46">
        <v>59.45121951219512</v>
      </c>
      <c r="T14" s="45">
        <v>279</v>
      </c>
      <c r="U14" s="46">
        <v>40.50179211469534</v>
      </c>
      <c r="V14" s="46">
        <v>59.49820788530465</v>
      </c>
    </row>
    <row r="15" spans="1:22" s="4" customFormat="1" ht="18.75" customHeight="1">
      <c r="A15" s="3" t="s">
        <v>46</v>
      </c>
      <c r="B15" s="42">
        <v>684</v>
      </c>
      <c r="C15" s="43">
        <v>32.01754385964912</v>
      </c>
      <c r="D15" s="43">
        <v>67.98245614035088</v>
      </c>
      <c r="E15" s="44">
        <v>459</v>
      </c>
      <c r="F15" s="43">
        <v>41.830065359477125</v>
      </c>
      <c r="G15" s="43">
        <v>58.16993464052288</v>
      </c>
      <c r="H15" s="44">
        <v>113</v>
      </c>
      <c r="I15" s="43">
        <v>26.548672566371685</v>
      </c>
      <c r="J15" s="43">
        <v>73.45132743362832</v>
      </c>
      <c r="K15" s="44">
        <v>159</v>
      </c>
      <c r="L15" s="43">
        <v>32.70440251572327</v>
      </c>
      <c r="M15" s="43">
        <v>67.29559748427673</v>
      </c>
      <c r="N15" s="44">
        <v>666</v>
      </c>
      <c r="O15" s="43">
        <v>31.23123123123123</v>
      </c>
      <c r="P15" s="43">
        <v>68.76876876876878</v>
      </c>
      <c r="Q15" s="45">
        <v>210</v>
      </c>
      <c r="R15" s="46">
        <v>30.476190476190478</v>
      </c>
      <c r="S15" s="46">
        <v>69.52380952380952</v>
      </c>
      <c r="T15" s="45">
        <v>155</v>
      </c>
      <c r="U15" s="46">
        <v>26.451612903225808</v>
      </c>
      <c r="V15" s="46">
        <v>73.54838709677419</v>
      </c>
    </row>
    <row r="16" spans="1:22" s="4" customFormat="1" ht="18.75" customHeight="1">
      <c r="A16" s="3" t="s">
        <v>47</v>
      </c>
      <c r="B16" s="42">
        <v>525</v>
      </c>
      <c r="C16" s="43">
        <v>56.00000000000001</v>
      </c>
      <c r="D16" s="43">
        <v>44</v>
      </c>
      <c r="E16" s="44">
        <v>475</v>
      </c>
      <c r="F16" s="43">
        <v>60.21052631578947</v>
      </c>
      <c r="G16" s="43">
        <v>39.78947368421053</v>
      </c>
      <c r="H16" s="44">
        <v>55</v>
      </c>
      <c r="I16" s="43">
        <v>29.09090909090909</v>
      </c>
      <c r="J16" s="43">
        <v>70.9090909090909</v>
      </c>
      <c r="K16" s="44">
        <v>176</v>
      </c>
      <c r="L16" s="43">
        <v>26.704545454545453</v>
      </c>
      <c r="M16" s="43">
        <v>73.29545454545455</v>
      </c>
      <c r="N16" s="44">
        <v>509</v>
      </c>
      <c r="O16" s="43">
        <v>55.79567779960707</v>
      </c>
      <c r="P16" s="43">
        <v>44.20432220039292</v>
      </c>
      <c r="Q16" s="45">
        <v>178</v>
      </c>
      <c r="R16" s="46">
        <v>58.42696629213483</v>
      </c>
      <c r="S16" s="46">
        <v>41.57303370786517</v>
      </c>
      <c r="T16" s="45">
        <v>144</v>
      </c>
      <c r="U16" s="46">
        <v>59.72222222222222</v>
      </c>
      <c r="V16" s="46">
        <v>40.27777777777778</v>
      </c>
    </row>
    <row r="17" spans="1:22" s="4" customFormat="1" ht="18.75" customHeight="1">
      <c r="A17" s="3" t="s">
        <v>30</v>
      </c>
      <c r="B17" s="42">
        <v>1947</v>
      </c>
      <c r="C17" s="43">
        <v>61.016949152542374</v>
      </c>
      <c r="D17" s="43">
        <v>38.983050847457626</v>
      </c>
      <c r="E17" s="44">
        <v>1070</v>
      </c>
      <c r="F17" s="43">
        <v>68.97196261682244</v>
      </c>
      <c r="G17" s="43">
        <v>31.02803738317757</v>
      </c>
      <c r="H17" s="44">
        <v>306</v>
      </c>
      <c r="I17" s="43">
        <v>65.0326797385621</v>
      </c>
      <c r="J17" s="43">
        <v>34.967320261437905</v>
      </c>
      <c r="K17" s="44">
        <v>150</v>
      </c>
      <c r="L17" s="43">
        <v>62.66666666666667</v>
      </c>
      <c r="M17" s="43">
        <v>37.333333333333336</v>
      </c>
      <c r="N17" s="44">
        <v>1683</v>
      </c>
      <c r="O17" s="43">
        <v>61.14081996434938</v>
      </c>
      <c r="P17" s="43">
        <v>38.859180035650624</v>
      </c>
      <c r="Q17" s="45">
        <v>641</v>
      </c>
      <c r="R17" s="46">
        <v>61.15444617784711</v>
      </c>
      <c r="S17" s="46">
        <v>38.84555382215289</v>
      </c>
      <c r="T17" s="45">
        <v>548</v>
      </c>
      <c r="U17" s="46">
        <v>62.40875912408759</v>
      </c>
      <c r="V17" s="46">
        <v>37.591240875912405</v>
      </c>
    </row>
    <row r="18" spans="1:22" s="4" customFormat="1" ht="18.75" customHeight="1">
      <c r="A18" s="3" t="s">
        <v>31</v>
      </c>
      <c r="B18" s="42">
        <v>698</v>
      </c>
      <c r="C18" s="43">
        <v>41.977077363896846</v>
      </c>
      <c r="D18" s="43">
        <v>58.02292263610315</v>
      </c>
      <c r="E18" s="44">
        <v>443</v>
      </c>
      <c r="F18" s="43">
        <v>48.75846501128668</v>
      </c>
      <c r="G18" s="43">
        <v>51.24153498871332</v>
      </c>
      <c r="H18" s="44">
        <v>17</v>
      </c>
      <c r="I18" s="43">
        <v>52.94117647058824</v>
      </c>
      <c r="J18" s="43">
        <v>47.05882352941176</v>
      </c>
      <c r="K18" s="44">
        <v>101</v>
      </c>
      <c r="L18" s="43">
        <v>33.663366336633665</v>
      </c>
      <c r="M18" s="43">
        <v>66.33663366336634</v>
      </c>
      <c r="N18" s="44">
        <v>681</v>
      </c>
      <c r="O18" s="43">
        <v>41.99706314243759</v>
      </c>
      <c r="P18" s="43">
        <v>58.0029368575624</v>
      </c>
      <c r="Q18" s="45">
        <v>220</v>
      </c>
      <c r="R18" s="46">
        <v>46.81818181818182</v>
      </c>
      <c r="S18" s="46">
        <v>53.18181818181819</v>
      </c>
      <c r="T18" s="45">
        <v>184</v>
      </c>
      <c r="U18" s="46">
        <v>48.91304347826087</v>
      </c>
      <c r="V18" s="46">
        <v>51.08695652173913</v>
      </c>
    </row>
    <row r="19" spans="1:22" s="4" customFormat="1" ht="18.75" customHeight="1">
      <c r="A19" s="3" t="s">
        <v>48</v>
      </c>
      <c r="B19" s="42">
        <v>809</v>
      </c>
      <c r="C19" s="43">
        <v>44.25216316440049</v>
      </c>
      <c r="D19" s="43">
        <v>55.74783683559951</v>
      </c>
      <c r="E19" s="44">
        <v>499</v>
      </c>
      <c r="F19" s="43">
        <v>39.67935871743487</v>
      </c>
      <c r="G19" s="43">
        <v>60.320641282565134</v>
      </c>
      <c r="H19" s="44">
        <v>62</v>
      </c>
      <c r="I19" s="43">
        <v>9.67741935483871</v>
      </c>
      <c r="J19" s="43">
        <v>90.32258064516128</v>
      </c>
      <c r="K19" s="44">
        <v>351</v>
      </c>
      <c r="L19" s="43">
        <v>39.31623931623932</v>
      </c>
      <c r="M19" s="43">
        <v>60.68376068376068</v>
      </c>
      <c r="N19" s="44">
        <v>745</v>
      </c>
      <c r="O19" s="43">
        <v>42.95302013422819</v>
      </c>
      <c r="P19" s="43">
        <v>57.04697986577181</v>
      </c>
      <c r="Q19" s="45">
        <v>246</v>
      </c>
      <c r="R19" s="46">
        <v>47.5609756097561</v>
      </c>
      <c r="S19" s="46">
        <v>52.4390243902439</v>
      </c>
      <c r="T19" s="45">
        <v>207</v>
      </c>
      <c r="U19" s="46">
        <v>46.85990338164252</v>
      </c>
      <c r="V19" s="46">
        <v>53.14009661835749</v>
      </c>
    </row>
    <row r="20" spans="1:22" s="4" customFormat="1" ht="18.75" customHeight="1">
      <c r="A20" s="3" t="s">
        <v>49</v>
      </c>
      <c r="B20" s="42">
        <v>1080</v>
      </c>
      <c r="C20" s="43">
        <v>82.4074074074074</v>
      </c>
      <c r="D20" s="43">
        <v>17.59259259259259</v>
      </c>
      <c r="E20" s="44">
        <v>1658</v>
      </c>
      <c r="F20" s="43">
        <v>74.90952955367914</v>
      </c>
      <c r="G20" s="43">
        <v>25.090470446320868</v>
      </c>
      <c r="H20" s="44">
        <v>86</v>
      </c>
      <c r="I20" s="43">
        <v>73.25581395348837</v>
      </c>
      <c r="J20" s="43">
        <v>26.744186046511626</v>
      </c>
      <c r="K20" s="44">
        <v>204</v>
      </c>
      <c r="L20" s="43">
        <v>74.50980392156863</v>
      </c>
      <c r="M20" s="43">
        <v>25.49019607843137</v>
      </c>
      <c r="N20" s="44">
        <v>1067</v>
      </c>
      <c r="O20" s="43">
        <v>82.3805060918463</v>
      </c>
      <c r="P20" s="43">
        <v>17.619493908153704</v>
      </c>
      <c r="Q20" s="45">
        <v>361</v>
      </c>
      <c r="R20" s="46">
        <v>81.99445983379502</v>
      </c>
      <c r="S20" s="46">
        <v>18.005540166204987</v>
      </c>
      <c r="T20" s="45">
        <v>308</v>
      </c>
      <c r="U20" s="46">
        <v>81.16883116883116</v>
      </c>
      <c r="V20" s="46">
        <v>18.83116883116883</v>
      </c>
    </row>
    <row r="21" spans="1:22" s="4" customFormat="1" ht="18.75" customHeight="1">
      <c r="A21" s="3" t="s">
        <v>32</v>
      </c>
      <c r="B21" s="42">
        <v>510</v>
      </c>
      <c r="C21" s="43">
        <v>44.90196078431373</v>
      </c>
      <c r="D21" s="43">
        <v>55.09803921568628</v>
      </c>
      <c r="E21" s="44">
        <v>553</v>
      </c>
      <c r="F21" s="43">
        <v>47.55877034358047</v>
      </c>
      <c r="G21" s="43">
        <v>52.44122965641953</v>
      </c>
      <c r="H21" s="44">
        <v>80</v>
      </c>
      <c r="I21" s="43">
        <v>43.75</v>
      </c>
      <c r="J21" s="43">
        <v>56.25</v>
      </c>
      <c r="K21" s="44">
        <v>168</v>
      </c>
      <c r="L21" s="43">
        <v>57.738095238095234</v>
      </c>
      <c r="M21" s="43">
        <v>42.26190476190476</v>
      </c>
      <c r="N21" s="44">
        <v>497</v>
      </c>
      <c r="O21" s="43">
        <v>45.47283702213279</v>
      </c>
      <c r="P21" s="43">
        <v>54.52716297786721</v>
      </c>
      <c r="Q21" s="45">
        <v>149</v>
      </c>
      <c r="R21" s="46">
        <v>38.92617449664429</v>
      </c>
      <c r="S21" s="46">
        <v>61.07382550335571</v>
      </c>
      <c r="T21" s="45">
        <v>114</v>
      </c>
      <c r="U21" s="46">
        <v>35.96491228070175</v>
      </c>
      <c r="V21" s="46">
        <v>64.03508771929825</v>
      </c>
    </row>
    <row r="22" spans="1:22" s="4" customFormat="1" ht="18.75" customHeight="1">
      <c r="A22" s="3" t="s">
        <v>50</v>
      </c>
      <c r="B22" s="42">
        <v>730</v>
      </c>
      <c r="C22" s="43">
        <v>52.465753424657535</v>
      </c>
      <c r="D22" s="43">
        <v>47.534246575342465</v>
      </c>
      <c r="E22" s="44">
        <v>631</v>
      </c>
      <c r="F22" s="43">
        <v>57.36925515055468</v>
      </c>
      <c r="G22" s="43">
        <v>42.63074484944532</v>
      </c>
      <c r="H22" s="44">
        <v>105</v>
      </c>
      <c r="I22" s="43">
        <v>31.428571428571427</v>
      </c>
      <c r="J22" s="43">
        <v>68.57142857142857</v>
      </c>
      <c r="K22" s="44">
        <v>170</v>
      </c>
      <c r="L22" s="43">
        <v>57.647058823529406</v>
      </c>
      <c r="M22" s="43">
        <v>42.35294117647059</v>
      </c>
      <c r="N22" s="44">
        <v>707</v>
      </c>
      <c r="O22" s="43">
        <v>52.05091937765205</v>
      </c>
      <c r="P22" s="43">
        <v>47.94908062234795</v>
      </c>
      <c r="Q22" s="45">
        <v>256</v>
      </c>
      <c r="R22" s="46">
        <v>55.46875</v>
      </c>
      <c r="S22" s="46">
        <v>44.53125</v>
      </c>
      <c r="T22" s="45">
        <v>203</v>
      </c>
      <c r="U22" s="46">
        <v>58.620689655172406</v>
      </c>
      <c r="V22" s="46">
        <v>41.37931034482759</v>
      </c>
    </row>
    <row r="23" spans="1:22" s="4" customFormat="1" ht="18.75" customHeight="1">
      <c r="A23" s="3" t="s">
        <v>51</v>
      </c>
      <c r="B23" s="42">
        <v>1251</v>
      </c>
      <c r="C23" s="43">
        <v>30.69544364508393</v>
      </c>
      <c r="D23" s="43">
        <v>69.30455635491607</v>
      </c>
      <c r="E23" s="44">
        <v>589</v>
      </c>
      <c r="F23" s="43">
        <v>28.69269949066214</v>
      </c>
      <c r="G23" s="43">
        <v>71.30730050933785</v>
      </c>
      <c r="H23" s="44">
        <v>138</v>
      </c>
      <c r="I23" s="43">
        <v>16.666666666666664</v>
      </c>
      <c r="J23" s="43">
        <v>83.33333333333334</v>
      </c>
      <c r="K23" s="44">
        <v>257</v>
      </c>
      <c r="L23" s="43">
        <v>9.72762645914397</v>
      </c>
      <c r="M23" s="43">
        <v>90.27237354085604</v>
      </c>
      <c r="N23" s="44">
        <v>1065</v>
      </c>
      <c r="O23" s="43">
        <v>30.985915492957744</v>
      </c>
      <c r="P23" s="43">
        <v>69.01408450704226</v>
      </c>
      <c r="Q23" s="45">
        <v>437</v>
      </c>
      <c r="R23" s="46">
        <v>34.09610983981693</v>
      </c>
      <c r="S23" s="46">
        <v>65.90389016018307</v>
      </c>
      <c r="T23" s="45">
        <v>385</v>
      </c>
      <c r="U23" s="46">
        <v>35.58441558441559</v>
      </c>
      <c r="V23" s="46">
        <v>64.41558441558442</v>
      </c>
    </row>
    <row r="24" spans="1:22" s="4" customFormat="1" ht="18.75" customHeight="1">
      <c r="A24" s="3" t="s">
        <v>52</v>
      </c>
      <c r="B24" s="42">
        <v>1036</v>
      </c>
      <c r="C24" s="43">
        <v>31.756756756756754</v>
      </c>
      <c r="D24" s="43">
        <v>68.24324324324324</v>
      </c>
      <c r="E24" s="44">
        <v>649</v>
      </c>
      <c r="F24" s="43">
        <v>32.20338983050847</v>
      </c>
      <c r="G24" s="43">
        <v>67.79661016949152</v>
      </c>
      <c r="H24" s="44">
        <v>194</v>
      </c>
      <c r="I24" s="43">
        <v>14.432989690721648</v>
      </c>
      <c r="J24" s="43">
        <v>85.56701030927834</v>
      </c>
      <c r="K24" s="44">
        <v>532</v>
      </c>
      <c r="L24" s="43">
        <v>20.48872180451128</v>
      </c>
      <c r="M24" s="43">
        <v>79.51127819548873</v>
      </c>
      <c r="N24" s="44">
        <v>994</v>
      </c>
      <c r="O24" s="43">
        <v>31.690140845070424</v>
      </c>
      <c r="P24" s="43">
        <v>68.30985915492957</v>
      </c>
      <c r="Q24" s="45">
        <v>276</v>
      </c>
      <c r="R24" s="46">
        <v>33.69565217391305</v>
      </c>
      <c r="S24" s="46">
        <v>66.30434782608695</v>
      </c>
      <c r="T24" s="45">
        <v>208</v>
      </c>
      <c r="U24" s="46">
        <v>32.21153846153847</v>
      </c>
      <c r="V24" s="46">
        <v>67.78846153846155</v>
      </c>
    </row>
    <row r="25" spans="1:22" s="4" customFormat="1" ht="18.75" customHeight="1">
      <c r="A25" s="3" t="s">
        <v>53</v>
      </c>
      <c r="B25" s="42">
        <v>1620</v>
      </c>
      <c r="C25" s="43">
        <v>29.876543209876544</v>
      </c>
      <c r="D25" s="43">
        <v>70.12345679012346</v>
      </c>
      <c r="E25" s="44">
        <v>963</v>
      </c>
      <c r="F25" s="43">
        <v>26.272066458982344</v>
      </c>
      <c r="G25" s="43">
        <v>73.72793354101765</v>
      </c>
      <c r="H25" s="44">
        <v>343</v>
      </c>
      <c r="I25" s="43">
        <v>8.454810495626822</v>
      </c>
      <c r="J25" s="43">
        <v>91.54518950437318</v>
      </c>
      <c r="K25" s="44">
        <v>472</v>
      </c>
      <c r="L25" s="43">
        <v>11.016949152542372</v>
      </c>
      <c r="M25" s="43">
        <v>88.98305084745762</v>
      </c>
      <c r="N25" s="44">
        <v>1475</v>
      </c>
      <c r="O25" s="43">
        <v>28.40677966101695</v>
      </c>
      <c r="P25" s="43">
        <v>71.59322033898306</v>
      </c>
      <c r="Q25" s="45">
        <v>494</v>
      </c>
      <c r="R25" s="46">
        <v>34.0080971659919</v>
      </c>
      <c r="S25" s="46">
        <v>65.9919028340081</v>
      </c>
      <c r="T25" s="45">
        <v>405</v>
      </c>
      <c r="U25" s="46">
        <v>34.32098765432099</v>
      </c>
      <c r="V25" s="46">
        <v>65.67901234567901</v>
      </c>
    </row>
    <row r="26" spans="1:22" s="4" customFormat="1" ht="18.75" customHeight="1">
      <c r="A26" s="3" t="s">
        <v>33</v>
      </c>
      <c r="B26" s="42">
        <v>1130</v>
      </c>
      <c r="C26" s="43">
        <v>56.81415929203539</v>
      </c>
      <c r="D26" s="43">
        <v>43.1858407079646</v>
      </c>
      <c r="E26" s="44">
        <v>636</v>
      </c>
      <c r="F26" s="43">
        <v>63.52201257861635</v>
      </c>
      <c r="G26" s="43">
        <v>36.477987421383645</v>
      </c>
      <c r="H26" s="44">
        <v>124</v>
      </c>
      <c r="I26" s="43">
        <v>30.64516129032258</v>
      </c>
      <c r="J26" s="43">
        <v>69.35483870967742</v>
      </c>
      <c r="K26" s="44">
        <v>166</v>
      </c>
      <c r="L26" s="43">
        <v>36.144578313253014</v>
      </c>
      <c r="M26" s="43">
        <v>63.85542168674698</v>
      </c>
      <c r="N26" s="44">
        <v>1045</v>
      </c>
      <c r="O26" s="43">
        <v>55.980861244019145</v>
      </c>
      <c r="P26" s="43">
        <v>44.01913875598086</v>
      </c>
      <c r="Q26" s="45">
        <v>352</v>
      </c>
      <c r="R26" s="46">
        <v>51.42045454545454</v>
      </c>
      <c r="S26" s="46">
        <v>48.57954545454545</v>
      </c>
      <c r="T26" s="45">
        <v>297</v>
      </c>
      <c r="U26" s="46">
        <v>52.18855218855219</v>
      </c>
      <c r="V26" s="46">
        <v>47.81144781144781</v>
      </c>
    </row>
    <row r="27" spans="1:22" s="4" customFormat="1" ht="18.75" customHeight="1">
      <c r="A27" s="3" t="s">
        <v>34</v>
      </c>
      <c r="B27" s="42">
        <v>4858</v>
      </c>
      <c r="C27" s="43">
        <v>80.27995059695347</v>
      </c>
      <c r="D27" s="43">
        <v>19.72004940304652</v>
      </c>
      <c r="E27" s="44">
        <v>3712</v>
      </c>
      <c r="F27" s="43">
        <v>80.38793103448276</v>
      </c>
      <c r="G27" s="43">
        <v>19.612068965517242</v>
      </c>
      <c r="H27" s="44">
        <v>787</v>
      </c>
      <c r="I27" s="43">
        <v>77.50952986022872</v>
      </c>
      <c r="J27" s="43">
        <v>22.490470139771286</v>
      </c>
      <c r="K27" s="44">
        <v>465</v>
      </c>
      <c r="L27" s="43">
        <v>81.29032258064515</v>
      </c>
      <c r="M27" s="43">
        <v>18.70967741935484</v>
      </c>
      <c r="N27" s="44">
        <v>4133</v>
      </c>
      <c r="O27" s="43">
        <v>80.08710379869343</v>
      </c>
      <c r="P27" s="43">
        <v>19.912896201306555</v>
      </c>
      <c r="Q27" s="45">
        <v>1505</v>
      </c>
      <c r="R27" s="46">
        <v>79.20265780730898</v>
      </c>
      <c r="S27" s="46">
        <v>20.79734219269103</v>
      </c>
      <c r="T27" s="45">
        <v>1239</v>
      </c>
      <c r="U27" s="46">
        <v>80.06456820016142</v>
      </c>
      <c r="V27" s="46">
        <v>19.93543179983858</v>
      </c>
    </row>
    <row r="28" spans="1:22" s="4" customFormat="1" ht="18.75" customHeight="1">
      <c r="A28" s="3" t="s">
        <v>35</v>
      </c>
      <c r="B28" s="42">
        <v>1358</v>
      </c>
      <c r="C28" s="43">
        <v>67.23122238586157</v>
      </c>
      <c r="D28" s="43">
        <v>32.768777614138436</v>
      </c>
      <c r="E28" s="44">
        <v>755</v>
      </c>
      <c r="F28" s="43">
        <v>69.80132450331126</v>
      </c>
      <c r="G28" s="43">
        <v>30.198675496688743</v>
      </c>
      <c r="H28" s="44">
        <v>153</v>
      </c>
      <c r="I28" s="43">
        <v>51.633986928104584</v>
      </c>
      <c r="J28" s="43">
        <v>48.36601307189542</v>
      </c>
      <c r="K28" s="44">
        <v>70</v>
      </c>
      <c r="L28" s="43">
        <v>45.714285714285715</v>
      </c>
      <c r="M28" s="43">
        <v>54.285714285714285</v>
      </c>
      <c r="N28" s="44">
        <v>1257</v>
      </c>
      <c r="O28" s="43">
        <v>66.90533015115354</v>
      </c>
      <c r="P28" s="43">
        <v>33.09466984884646</v>
      </c>
      <c r="Q28" s="45">
        <v>403</v>
      </c>
      <c r="R28" s="46">
        <v>69.4789081885856</v>
      </c>
      <c r="S28" s="46">
        <v>30.52109181141439</v>
      </c>
      <c r="T28" s="45">
        <v>350</v>
      </c>
      <c r="U28" s="46">
        <v>69.71428571428572</v>
      </c>
      <c r="V28" s="46">
        <v>30.28571428571429</v>
      </c>
    </row>
    <row r="29" spans="1:22" s="4" customFormat="1" ht="18.75" customHeight="1">
      <c r="A29" s="3" t="s">
        <v>36</v>
      </c>
      <c r="B29" s="42">
        <v>1840</v>
      </c>
      <c r="C29" s="43">
        <v>70.86956521739131</v>
      </c>
      <c r="D29" s="43">
        <v>29.130434782608695</v>
      </c>
      <c r="E29" s="44">
        <v>1997</v>
      </c>
      <c r="F29" s="43">
        <v>79.56935403104657</v>
      </c>
      <c r="G29" s="43">
        <v>20.43064596895343</v>
      </c>
      <c r="H29" s="44">
        <v>157</v>
      </c>
      <c r="I29" s="43">
        <v>57.961783439490446</v>
      </c>
      <c r="J29" s="43">
        <v>42.038216560509554</v>
      </c>
      <c r="K29" s="44">
        <v>308</v>
      </c>
      <c r="L29" s="43">
        <v>65.5844155844156</v>
      </c>
      <c r="M29" s="43">
        <v>34.41558441558442</v>
      </c>
      <c r="N29" s="44">
        <v>1717</v>
      </c>
      <c r="O29" s="43">
        <v>71.05416423995341</v>
      </c>
      <c r="P29" s="43">
        <v>28.945835760046595</v>
      </c>
      <c r="Q29" s="45">
        <v>680</v>
      </c>
      <c r="R29" s="46">
        <v>72.35294117647058</v>
      </c>
      <c r="S29" s="46">
        <v>27.647058823529413</v>
      </c>
      <c r="T29" s="45">
        <v>575</v>
      </c>
      <c r="U29" s="46">
        <v>72.86956521739131</v>
      </c>
      <c r="V29" s="46">
        <v>27.1304347826087</v>
      </c>
    </row>
    <row r="30" spans="1:22" s="4" customFormat="1" ht="18.75" customHeight="1">
      <c r="A30" s="3" t="s">
        <v>54</v>
      </c>
      <c r="B30" s="42">
        <v>1711</v>
      </c>
      <c r="C30" s="43">
        <v>51.724137931034484</v>
      </c>
      <c r="D30" s="43">
        <v>48.275862068965516</v>
      </c>
      <c r="E30" s="44">
        <v>998</v>
      </c>
      <c r="F30" s="43">
        <v>59.6192384769539</v>
      </c>
      <c r="G30" s="43">
        <v>40.3807615230461</v>
      </c>
      <c r="H30" s="44">
        <v>217</v>
      </c>
      <c r="I30" s="43">
        <v>50.23041474654379</v>
      </c>
      <c r="J30" s="43">
        <v>49.76958525345622</v>
      </c>
      <c r="K30" s="44">
        <v>175</v>
      </c>
      <c r="L30" s="43">
        <v>45.14285714285714</v>
      </c>
      <c r="M30" s="43">
        <v>54.85714285714286</v>
      </c>
      <c r="N30" s="44">
        <v>1595</v>
      </c>
      <c r="O30" s="43">
        <v>51.91222570532915</v>
      </c>
      <c r="P30" s="43">
        <v>48.08777429467085</v>
      </c>
      <c r="Q30" s="45">
        <v>493</v>
      </c>
      <c r="R30" s="46">
        <v>49.69574036511156</v>
      </c>
      <c r="S30" s="46">
        <v>50.30425963488844</v>
      </c>
      <c r="T30" s="45">
        <v>421</v>
      </c>
      <c r="U30" s="46">
        <v>49.6437054631829</v>
      </c>
      <c r="V30" s="46">
        <v>50.3562945368171</v>
      </c>
    </row>
    <row r="31" spans="1:22" s="4" customFormat="1" ht="18.75" customHeight="1">
      <c r="A31" s="3" t="s">
        <v>37</v>
      </c>
      <c r="B31" s="42">
        <v>1441</v>
      </c>
      <c r="C31" s="43">
        <v>90.9090909090909</v>
      </c>
      <c r="D31" s="43">
        <v>9.090909090909092</v>
      </c>
      <c r="E31" s="44">
        <v>1366</v>
      </c>
      <c r="F31" s="43">
        <v>92.53294289897511</v>
      </c>
      <c r="G31" s="43">
        <v>7.46705710102489</v>
      </c>
      <c r="H31" s="44">
        <v>192</v>
      </c>
      <c r="I31" s="43">
        <v>86.45833333333334</v>
      </c>
      <c r="J31" s="43">
        <v>13.541666666666666</v>
      </c>
      <c r="K31" s="44">
        <v>191</v>
      </c>
      <c r="L31" s="43">
        <v>87.95811518324608</v>
      </c>
      <c r="M31" s="43">
        <v>12.041884816753926</v>
      </c>
      <c r="N31" s="44">
        <v>1148</v>
      </c>
      <c r="O31" s="43">
        <v>90.76655052264809</v>
      </c>
      <c r="P31" s="43">
        <v>9.233449477351916</v>
      </c>
      <c r="Q31" s="45">
        <v>454</v>
      </c>
      <c r="R31" s="46">
        <v>90.08810572687224</v>
      </c>
      <c r="S31" s="46">
        <v>9.911894273127754</v>
      </c>
      <c r="T31" s="45">
        <v>386</v>
      </c>
      <c r="U31" s="46">
        <v>90.15544041450777</v>
      </c>
      <c r="V31" s="46">
        <v>9.844559585492227</v>
      </c>
    </row>
    <row r="32" spans="1:22" s="4" customFormat="1" ht="18.75" customHeight="1">
      <c r="A32" s="3" t="s">
        <v>55</v>
      </c>
      <c r="B32" s="42">
        <v>980</v>
      </c>
      <c r="C32" s="43">
        <v>91.12244897959184</v>
      </c>
      <c r="D32" s="43">
        <v>8.877551020408163</v>
      </c>
      <c r="E32" s="44">
        <v>725</v>
      </c>
      <c r="F32" s="43">
        <v>88</v>
      </c>
      <c r="G32" s="43">
        <v>12</v>
      </c>
      <c r="H32" s="44">
        <v>78</v>
      </c>
      <c r="I32" s="43">
        <v>89.74358974358975</v>
      </c>
      <c r="J32" s="43">
        <v>10.256410256410255</v>
      </c>
      <c r="K32" s="44">
        <v>160</v>
      </c>
      <c r="L32" s="43">
        <v>89.375</v>
      </c>
      <c r="M32" s="43">
        <v>10.625</v>
      </c>
      <c r="N32" s="44">
        <v>964</v>
      </c>
      <c r="O32" s="43">
        <v>90.97510373443983</v>
      </c>
      <c r="P32" s="43">
        <v>9.024896265560166</v>
      </c>
      <c r="Q32" s="45">
        <v>317</v>
      </c>
      <c r="R32" s="46">
        <v>91.48264984227129</v>
      </c>
      <c r="S32" s="46">
        <v>8.517350157728707</v>
      </c>
      <c r="T32" s="45">
        <v>282</v>
      </c>
      <c r="U32" s="46">
        <v>91.48936170212765</v>
      </c>
      <c r="V32" s="46">
        <v>8.51063829787234</v>
      </c>
    </row>
    <row r="33" spans="1:22" s="4" customFormat="1" ht="18.75" customHeight="1">
      <c r="A33" s="3" t="s">
        <v>56</v>
      </c>
      <c r="B33" s="42">
        <v>1739</v>
      </c>
      <c r="C33" s="43">
        <v>51.983898792409434</v>
      </c>
      <c r="D33" s="43">
        <v>48.016101207590566</v>
      </c>
      <c r="E33" s="44">
        <v>1576</v>
      </c>
      <c r="F33" s="43">
        <v>69.47969543147208</v>
      </c>
      <c r="G33" s="43">
        <v>30.520304568527916</v>
      </c>
      <c r="H33" s="44">
        <v>213</v>
      </c>
      <c r="I33" s="43">
        <v>25.821596244131456</v>
      </c>
      <c r="J33" s="43">
        <v>74.17840375586854</v>
      </c>
      <c r="K33" s="44">
        <v>572</v>
      </c>
      <c r="L33" s="43">
        <v>75.52447552447552</v>
      </c>
      <c r="M33" s="43">
        <v>24.475524475524477</v>
      </c>
      <c r="N33" s="44">
        <v>1679</v>
      </c>
      <c r="O33" s="43">
        <v>51.87611673615247</v>
      </c>
      <c r="P33" s="43">
        <v>48.123883263847524</v>
      </c>
      <c r="Q33" s="45">
        <v>516</v>
      </c>
      <c r="R33" s="46">
        <v>52.32558139534884</v>
      </c>
      <c r="S33" s="46">
        <v>47.674418604651166</v>
      </c>
      <c r="T33" s="45">
        <v>452</v>
      </c>
      <c r="U33" s="46">
        <v>53.76106194690266</v>
      </c>
      <c r="V33" s="46">
        <v>46.23893805309734</v>
      </c>
    </row>
    <row r="34" spans="1:22" ht="18.75" customHeight="1">
      <c r="A34" s="41" t="s">
        <v>57</v>
      </c>
      <c r="B34" s="47">
        <v>1269</v>
      </c>
      <c r="C34" s="48">
        <v>71.8676122931442</v>
      </c>
      <c r="D34" s="48">
        <v>28.132387706855795</v>
      </c>
      <c r="E34" s="47">
        <v>776</v>
      </c>
      <c r="F34" s="48">
        <v>69.45876288659794</v>
      </c>
      <c r="G34" s="48">
        <v>30.541237113402065</v>
      </c>
      <c r="H34" s="47">
        <v>140</v>
      </c>
      <c r="I34" s="48">
        <v>65</v>
      </c>
      <c r="J34" s="48">
        <v>35</v>
      </c>
      <c r="K34" s="47">
        <v>438</v>
      </c>
      <c r="L34" s="48">
        <v>63.926940639269404</v>
      </c>
      <c r="M34" s="48">
        <v>36.07305936073059</v>
      </c>
      <c r="N34" s="47">
        <v>1201</v>
      </c>
      <c r="O34" s="48">
        <v>72.0233139050791</v>
      </c>
      <c r="P34" s="48">
        <v>27.9766860949209</v>
      </c>
      <c r="Q34" s="47">
        <v>438</v>
      </c>
      <c r="R34" s="48">
        <v>72.3744292237443</v>
      </c>
      <c r="S34" s="49">
        <v>27.62557077625571</v>
      </c>
      <c r="T34" s="50">
        <v>356</v>
      </c>
      <c r="U34" s="51">
        <v>72.47191011235955</v>
      </c>
      <c r="V34" s="52">
        <v>27.52808988764045</v>
      </c>
    </row>
    <row r="35" spans="1:22" ht="18.75" customHeight="1">
      <c r="A35" s="41" t="s">
        <v>38</v>
      </c>
      <c r="B35" s="47">
        <v>399</v>
      </c>
      <c r="C35" s="48">
        <v>67.91979949874687</v>
      </c>
      <c r="D35" s="48">
        <v>32.08020050125313</v>
      </c>
      <c r="E35" s="47">
        <v>413</v>
      </c>
      <c r="F35" s="48">
        <v>67.31234866828088</v>
      </c>
      <c r="G35" s="48">
        <v>32.68765133171913</v>
      </c>
      <c r="H35" s="47">
        <v>38</v>
      </c>
      <c r="I35" s="48">
        <v>92.10526315789474</v>
      </c>
      <c r="J35" s="48">
        <v>7.894736842105263</v>
      </c>
      <c r="K35" s="47">
        <v>275</v>
      </c>
      <c r="L35" s="48">
        <v>77.81818181818181</v>
      </c>
      <c r="M35" s="48">
        <v>22.181818181818183</v>
      </c>
      <c r="N35" s="47">
        <v>351</v>
      </c>
      <c r="O35" s="48">
        <v>69.23076923076923</v>
      </c>
      <c r="P35" s="48">
        <v>30.76923076923077</v>
      </c>
      <c r="Q35" s="47">
        <v>131</v>
      </c>
      <c r="R35" s="48">
        <v>65.64885496183206</v>
      </c>
      <c r="S35" s="49">
        <v>34.35114503816794</v>
      </c>
      <c r="T35" s="50">
        <v>114</v>
      </c>
      <c r="U35" s="51">
        <v>64.91228070175438</v>
      </c>
      <c r="V35" s="52">
        <v>35.08771929824561</v>
      </c>
    </row>
    <row r="36" spans="1:22" ht="18.75" customHeight="1">
      <c r="A36" s="41" t="s">
        <v>41</v>
      </c>
      <c r="B36" s="47">
        <v>692</v>
      </c>
      <c r="C36" s="48">
        <v>78.32369942196532</v>
      </c>
      <c r="D36" s="48">
        <v>21.67630057803468</v>
      </c>
      <c r="E36" s="47">
        <v>603</v>
      </c>
      <c r="F36" s="48">
        <v>79.43615257048093</v>
      </c>
      <c r="G36" s="48">
        <v>20.563847429519072</v>
      </c>
      <c r="H36" s="47">
        <v>33</v>
      </c>
      <c r="I36" s="48">
        <v>75.75757575757575</v>
      </c>
      <c r="J36" s="48">
        <v>24.242424242424242</v>
      </c>
      <c r="K36" s="47">
        <v>301</v>
      </c>
      <c r="L36" s="48">
        <v>78.40531561461795</v>
      </c>
      <c r="M36" s="48">
        <v>21.59468438538206</v>
      </c>
      <c r="N36" s="47">
        <v>671</v>
      </c>
      <c r="O36" s="48">
        <v>78.2414307004471</v>
      </c>
      <c r="P36" s="48">
        <v>21.758569299552907</v>
      </c>
      <c r="Q36" s="47">
        <v>271</v>
      </c>
      <c r="R36" s="48">
        <v>77.49077490774908</v>
      </c>
      <c r="S36" s="49">
        <v>22.509225092250922</v>
      </c>
      <c r="T36" s="50">
        <v>226</v>
      </c>
      <c r="U36" s="51">
        <v>76.99115044247787</v>
      </c>
      <c r="V36" s="52">
        <v>23.008849557522122</v>
      </c>
    </row>
    <row r="37" spans="1:21" ht="14.25">
      <c r="A37" s="21"/>
      <c r="B37" s="21"/>
      <c r="C37" s="21"/>
      <c r="D37" s="21"/>
      <c r="E37" s="21"/>
      <c r="F37" s="21"/>
      <c r="G37" s="21"/>
      <c r="H37" s="22"/>
      <c r="I37" s="21"/>
      <c r="J37" s="21"/>
      <c r="K37" s="21"/>
      <c r="L37" s="21"/>
      <c r="M37" s="21"/>
      <c r="N37" s="22"/>
      <c r="O37" s="21"/>
      <c r="P37" s="21"/>
      <c r="Q37" s="21"/>
      <c r="R37" s="21"/>
      <c r="S37" s="23"/>
      <c r="T37" s="23"/>
      <c r="U37" s="23"/>
    </row>
    <row r="38" spans="19:21" ht="14.25">
      <c r="S38" s="23"/>
      <c r="T38" s="23"/>
      <c r="U38" s="23"/>
    </row>
    <row r="39" spans="19:21" ht="14.25">
      <c r="S39" s="23"/>
      <c r="T39" s="23"/>
      <c r="U39" s="23"/>
    </row>
    <row r="40" spans="19:21" ht="14.25">
      <c r="S40" s="23"/>
      <c r="T40" s="23"/>
      <c r="U40" s="23"/>
    </row>
    <row r="41" spans="19:21" ht="14.25">
      <c r="S41" s="23"/>
      <c r="T41" s="23"/>
      <c r="U41" s="23"/>
    </row>
    <row r="42" spans="19:21" ht="14.25">
      <c r="S42" s="23"/>
      <c r="T42" s="23"/>
      <c r="U42" s="23"/>
    </row>
    <row r="43" spans="19:21" ht="14.25">
      <c r="S43" s="23"/>
      <c r="T43" s="23"/>
      <c r="U43" s="23"/>
    </row>
    <row r="44" spans="19:21" ht="14.25">
      <c r="S44" s="23"/>
      <c r="T44" s="23"/>
      <c r="U44" s="23"/>
    </row>
    <row r="45" spans="19:21" ht="14.25">
      <c r="S45" s="23"/>
      <c r="T45" s="23"/>
      <c r="U45" s="23"/>
    </row>
    <row r="46" spans="19:21" ht="14.25">
      <c r="S46" s="23"/>
      <c r="T46" s="23"/>
      <c r="U46" s="23"/>
    </row>
    <row r="47" spans="19:21" ht="14.25">
      <c r="S47" s="23"/>
      <c r="T47" s="23"/>
      <c r="U47" s="23"/>
    </row>
    <row r="48" spans="19:21" ht="14.25">
      <c r="S48" s="23"/>
      <c r="T48" s="23"/>
      <c r="U48" s="23"/>
    </row>
    <row r="49" spans="19:21" ht="14.25">
      <c r="S49" s="23"/>
      <c r="T49" s="23"/>
      <c r="U49" s="23"/>
    </row>
    <row r="50" spans="19:21" ht="14.25">
      <c r="S50" s="23"/>
      <c r="T50" s="23"/>
      <c r="U50" s="23"/>
    </row>
    <row r="51" spans="19:21" ht="14.25">
      <c r="S51" s="23"/>
      <c r="T51" s="23"/>
      <c r="U51" s="23"/>
    </row>
    <row r="52" spans="19:21" ht="14.25">
      <c r="S52" s="23"/>
      <c r="T52" s="23"/>
      <c r="U52" s="23"/>
    </row>
    <row r="53" spans="19:21" ht="14.25">
      <c r="S53" s="23"/>
      <c r="T53" s="23"/>
      <c r="U53" s="23"/>
    </row>
    <row r="54" spans="19:21" ht="14.25">
      <c r="S54" s="23"/>
      <c r="T54" s="23"/>
      <c r="U54" s="23"/>
    </row>
    <row r="55" spans="19:21" ht="14.25">
      <c r="S55" s="23"/>
      <c r="T55" s="23"/>
      <c r="U55" s="23"/>
    </row>
    <row r="56" spans="19:21" ht="14.25">
      <c r="S56" s="23"/>
      <c r="T56" s="23"/>
      <c r="U56" s="23"/>
    </row>
    <row r="57" spans="19:21" ht="14.25">
      <c r="S57" s="23"/>
      <c r="T57" s="23"/>
      <c r="U57" s="23"/>
    </row>
    <row r="58" spans="19:21" ht="14.25">
      <c r="S58" s="23"/>
      <c r="T58" s="23"/>
      <c r="U58" s="23"/>
    </row>
    <row r="59" spans="19:21" ht="14.25">
      <c r="S59" s="23"/>
      <c r="T59" s="23"/>
      <c r="U59" s="23"/>
    </row>
    <row r="60" spans="19:21" ht="14.25">
      <c r="S60" s="23"/>
      <c r="T60" s="23"/>
      <c r="U60" s="23"/>
    </row>
    <row r="61" spans="19:21" ht="14.25">
      <c r="S61" s="23"/>
      <c r="T61" s="23"/>
      <c r="U61" s="23"/>
    </row>
    <row r="62" spans="19:21" ht="14.25">
      <c r="S62" s="23"/>
      <c r="T62" s="23"/>
      <c r="U62" s="23"/>
    </row>
    <row r="63" spans="19:21" ht="14.25">
      <c r="S63" s="23"/>
      <c r="T63" s="23"/>
      <c r="U63" s="23"/>
    </row>
    <row r="64" spans="19:21" ht="14.25">
      <c r="S64" s="23"/>
      <c r="T64" s="23"/>
      <c r="U64" s="23"/>
    </row>
    <row r="65" spans="19:21" ht="14.25">
      <c r="S65" s="23"/>
      <c r="T65" s="23"/>
      <c r="U65" s="23"/>
    </row>
    <row r="66" spans="19:21" ht="14.25">
      <c r="S66" s="23"/>
      <c r="T66" s="23"/>
      <c r="U66" s="23"/>
    </row>
    <row r="67" spans="19:21" ht="14.25">
      <c r="S67" s="23"/>
      <c r="T67" s="23"/>
      <c r="U67" s="23"/>
    </row>
    <row r="68" spans="19:21" ht="14.25">
      <c r="S68" s="23"/>
      <c r="T68" s="23"/>
      <c r="U68" s="23"/>
    </row>
    <row r="69" spans="19:21" ht="14.25">
      <c r="S69" s="23"/>
      <c r="T69" s="23"/>
      <c r="U69" s="23"/>
    </row>
    <row r="70" spans="19:21" ht="14.25">
      <c r="S70" s="23"/>
      <c r="T70" s="23"/>
      <c r="U70" s="23"/>
    </row>
    <row r="71" spans="19:21" ht="14.25">
      <c r="S71" s="23"/>
      <c r="T71" s="23"/>
      <c r="U71" s="23"/>
    </row>
    <row r="72" spans="19:21" ht="14.25">
      <c r="S72" s="23"/>
      <c r="T72" s="23"/>
      <c r="U72" s="23"/>
    </row>
    <row r="73" spans="19:21" ht="14.25">
      <c r="S73" s="23"/>
      <c r="T73" s="23"/>
      <c r="U73" s="23"/>
    </row>
    <row r="74" spans="19:21" ht="14.25">
      <c r="S74" s="23"/>
      <c r="T74" s="23"/>
      <c r="U74" s="23"/>
    </row>
    <row r="75" spans="19:21" ht="14.25">
      <c r="S75" s="23"/>
      <c r="T75" s="23"/>
      <c r="U75" s="23"/>
    </row>
    <row r="76" spans="19:21" ht="14.25">
      <c r="S76" s="23"/>
      <c r="T76" s="23"/>
      <c r="U76" s="23"/>
    </row>
    <row r="77" spans="19:21" ht="14.25">
      <c r="S77" s="23"/>
      <c r="T77" s="23"/>
      <c r="U77" s="23"/>
    </row>
    <row r="78" spans="19:21" ht="14.25">
      <c r="S78" s="23"/>
      <c r="T78" s="23"/>
      <c r="U78" s="23"/>
    </row>
    <row r="79" spans="19:21" ht="14.25">
      <c r="S79" s="23"/>
      <c r="T79" s="23"/>
      <c r="U79" s="23"/>
    </row>
    <row r="80" spans="19:21" ht="14.25">
      <c r="S80" s="23"/>
      <c r="T80" s="23"/>
      <c r="U80" s="23"/>
    </row>
    <row r="81" spans="19:21" ht="14.25">
      <c r="S81" s="23"/>
      <c r="T81" s="23"/>
      <c r="U81" s="23"/>
    </row>
    <row r="82" spans="19:21" ht="14.25">
      <c r="S82" s="23"/>
      <c r="T82" s="23"/>
      <c r="U82" s="23"/>
    </row>
    <row r="83" spans="19:21" ht="14.25">
      <c r="S83" s="23"/>
      <c r="T83" s="23"/>
      <c r="U83" s="23"/>
    </row>
    <row r="84" spans="19:21" ht="14.25">
      <c r="S84" s="23"/>
      <c r="T84" s="23"/>
      <c r="U84" s="23"/>
    </row>
    <row r="85" spans="19:21" ht="14.25">
      <c r="S85" s="23"/>
      <c r="T85" s="23"/>
      <c r="U85" s="23"/>
    </row>
    <row r="86" spans="19:21" ht="14.25">
      <c r="S86" s="23"/>
      <c r="T86" s="23"/>
      <c r="U86" s="23"/>
    </row>
    <row r="87" spans="19:21" ht="14.25">
      <c r="S87" s="23"/>
      <c r="T87" s="23"/>
      <c r="U87" s="23"/>
    </row>
    <row r="88" spans="19:21" ht="14.25">
      <c r="S88" s="23"/>
      <c r="T88" s="23"/>
      <c r="U88" s="23"/>
    </row>
    <row r="89" spans="19:21" ht="14.25">
      <c r="S89" s="23"/>
      <c r="T89" s="23"/>
      <c r="U89" s="23"/>
    </row>
  </sheetData>
  <sheetProtection/>
  <mergeCells count="11">
    <mergeCell ref="T5:V5"/>
    <mergeCell ref="N5:P5"/>
    <mergeCell ref="B1:M1"/>
    <mergeCell ref="B2:M2"/>
    <mergeCell ref="B3:M3"/>
    <mergeCell ref="A5:A6"/>
    <mergeCell ref="B5:D5"/>
    <mergeCell ref="E5:G5"/>
    <mergeCell ref="H5:J5"/>
    <mergeCell ref="K5:M5"/>
    <mergeCell ref="Q5:S5"/>
  </mergeCells>
  <printOptions horizontalCentered="1"/>
  <pageMargins left="0" right="0" top="0" bottom="0" header="0.2362204724409449" footer="0.1968503937007874"/>
  <pageSetup horizontalDpi="600" verticalDpi="600" orientation="landscape" paperSize="9" scale="63" r:id="rId1"/>
  <colBreaks count="1" manualBreakCount="1">
    <brk id="13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Levchenko Natalija Petrivna</cp:lastModifiedBy>
  <cp:lastPrinted>2019-12-12T14:45:41Z</cp:lastPrinted>
  <dcterms:created xsi:type="dcterms:W3CDTF">2017-12-13T08:08:22Z</dcterms:created>
  <dcterms:modified xsi:type="dcterms:W3CDTF">2019-12-12T14:57:36Z</dcterms:modified>
  <cp:category/>
  <cp:version/>
  <cp:contentType/>
  <cp:contentStatus/>
</cp:coreProperties>
</file>