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2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3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4.xml" ContentType="application/vnd.openxmlformats-officedocument.spreadsheetml.chart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5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6.xml" ContentType="application/vnd.openxmlformats-officedocument.spreadsheetml.chart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7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ОРТАЛ\СІЧЕНЬ-КВІТЕНЬ 2018\"/>
    </mc:Choice>
  </mc:AlternateContent>
  <bookViews>
    <workbookView xWindow="0" yWindow="0" windowWidth="15345" windowHeight="3960" tabRatio="782" firstSheet="6" activeTab="8"/>
  </bookViews>
  <sheets>
    <sheet name="4" sheetId="46" state="hidden" r:id="rId1"/>
    <sheet name="п_3" sheetId="67" state="hidden" r:id="rId2"/>
    <sheet name="п_08" sheetId="68" state="hidden" r:id="rId3"/>
    <sheet name="п_09 (2)" sheetId="72" state="hidden" r:id="rId4"/>
    <sheet name="п7" sheetId="21" state="hidden" r:id="rId5"/>
    <sheet name="п_09" sheetId="23" state="hidden" r:id="rId6"/>
    <sheet name="1" sheetId="75" r:id="rId7"/>
    <sheet name="10" sheetId="43" state="hidden" r:id="rId8"/>
    <sheet name="2" sheetId="44" r:id="rId9"/>
    <sheet name="3 (2)" sheetId="76" state="hidden" r:id="rId10"/>
    <sheet name="Д_1" sheetId="55" state="hidden" r:id="rId11"/>
    <sheet name="п_1" sheetId="54" state="hidden" r:id="rId12"/>
    <sheet name="Д_2" sheetId="56" state="hidden" r:id="rId13"/>
    <sheet name="п 2" sheetId="12" state="hidden" r:id="rId14"/>
    <sheet name="Д_3" sheetId="74" state="hidden" r:id="rId15"/>
    <sheet name="п_3333" sheetId="73" state="hidden" r:id="rId16"/>
    <sheet name="п_12" sheetId="26" state="hidden" r:id="rId17"/>
    <sheet name="13" sheetId="29" state="hidden" r:id="rId18"/>
    <sheet name="п_7" sheetId="30" state="hidden" r:id="rId19"/>
    <sheet name="15" sheetId="39" state="hidden" r:id="rId20"/>
    <sheet name="п_9" sheetId="40" state="hidden" r:id="rId21"/>
    <sheet name="п_10" sheetId="45" state="hidden" r:id="rId22"/>
    <sheet name="п_4" sheetId="47" state="hidden" r:id="rId23"/>
    <sheet name="п9" sheetId="19" state="hidden" r:id="rId24"/>
    <sheet name="п_11" sheetId="50" state="hidden" r:id="rId25"/>
    <sheet name="13!" sheetId="27" state="hidden" r:id="rId26"/>
    <sheet name="П_14" sheetId="28" state="hidden" r:id="rId27"/>
    <sheet name="П17" sheetId="33" state="hidden" r:id="rId28"/>
    <sheet name="п 18" sheetId="35" state="hidden" r:id="rId29"/>
    <sheet name="Аркуш1" sheetId="65" state="hidden" r:id="rId30"/>
  </sheets>
  <externalReferences>
    <externalReference r:id="rId31"/>
    <externalReference r:id="rId32"/>
    <externalReference r:id="rId33"/>
    <externalReference r:id="rId34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6">'[1]Sheet1 (3)'!#REF!</definedName>
    <definedName name="date.e" localSheetId="7">'[2]Sheet1 (3)'!#REF!</definedName>
    <definedName name="date.e" localSheetId="8">'[1]Sheet1 (3)'!#REF!</definedName>
    <definedName name="date.e" localSheetId="9">'[1]Sheet1 (3)'!#REF!</definedName>
    <definedName name="date.e" localSheetId="3">'[1]Sheet1 (3)'!#REF!</definedName>
    <definedName name="date.e">'[1]Sheet1 (3)'!#REF!</definedName>
    <definedName name="date_b" localSheetId="6">#REF!</definedName>
    <definedName name="date_b" localSheetId="7">#REF!</definedName>
    <definedName name="date_b" localSheetId="8">#REF!</definedName>
    <definedName name="date_b" localSheetId="9">#REF!</definedName>
    <definedName name="date_b" localSheetId="3">#REF!</definedName>
    <definedName name="date_b">#REF!</definedName>
    <definedName name="date_e" localSheetId="6">'[1]Sheet1 (2)'!#REF!</definedName>
    <definedName name="date_e" localSheetId="7">'[2]Sheet1 (2)'!#REF!</definedName>
    <definedName name="date_e" localSheetId="8">'[1]Sheet1 (2)'!#REF!</definedName>
    <definedName name="date_e" localSheetId="9">'[1]Sheet1 (2)'!#REF!</definedName>
    <definedName name="date_e" localSheetId="3">'[1]Sheet1 (2)'!#REF!</definedName>
    <definedName name="date_e">'[1]Sheet1 (2)'!#REF!</definedName>
    <definedName name="Excel_BuiltIn_Print_Area_1" localSheetId="7">#REF!</definedName>
    <definedName name="Excel_BuiltIn_Print_Area_1" localSheetId="8">#REF!</definedName>
    <definedName name="Excel_BuiltIn_Print_Area_1" localSheetId="9">#REF!</definedName>
    <definedName name="Excel_BuiltIn_Print_Area_1" localSheetId="3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[3]Sheet3!$A$3</definedName>
    <definedName name="hl_0" localSheetId="9">#REF!</definedName>
    <definedName name="hl_0" localSheetId="3">#REF!</definedName>
    <definedName name="hl_0">#REF!</definedName>
    <definedName name="hn_0" localSheetId="9">#REF!</definedName>
    <definedName name="hn_0" localSheetId="3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7">'[2]Sheet1 (2)'!#REF!</definedName>
    <definedName name="lcz" localSheetId="8">'[1]Sheet1 (2)'!#REF!</definedName>
    <definedName name="lcz" localSheetId="9">'[1]Sheet1 (2)'!#REF!</definedName>
    <definedName name="lcz" localSheetId="3">'[1]Sheet1 (2)'!#REF!</definedName>
    <definedName name="lcz">'[1]Sheet1 (2)'!#REF!</definedName>
    <definedName name="name_cz" localSheetId="6">#REF!</definedName>
    <definedName name="name_cz" localSheetId="7">#REF!</definedName>
    <definedName name="name_cz" localSheetId="8">#REF!</definedName>
    <definedName name="name_cz" localSheetId="9">#REF!</definedName>
    <definedName name="name_cz" localSheetId="3">#REF!</definedName>
    <definedName name="name_cz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9">#REF!</definedName>
    <definedName name="name_period" localSheetId="3">#REF!</definedName>
    <definedName name="name_period">#REF!</definedName>
    <definedName name="pyear" localSheetId="6">#REF!</definedName>
    <definedName name="pyear" localSheetId="7">#REF!</definedName>
    <definedName name="pyear" localSheetId="8">#REF!</definedName>
    <definedName name="pyear" localSheetId="9">#REF!</definedName>
    <definedName name="pyear" localSheetId="3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7">'10'!$A:$A</definedName>
    <definedName name="_xlnm.Print_Titles" localSheetId="8">'2'!$A:$A</definedName>
    <definedName name="_xlnm.Print_Titles" localSheetId="9">'3 (2)'!$A:$A</definedName>
    <definedName name="_xlnm.Print_Titles" localSheetId="24">п_11!$B:$B</definedName>
    <definedName name="_xlnm.Print_Titles" localSheetId="18">п_7!$B:$B</definedName>
    <definedName name="_xlnm.Print_Titles" localSheetId="20">п_9!$A:$A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7">'10'!$A$1:$D$16</definedName>
    <definedName name="_xlnm.Print_Area" localSheetId="8">'2'!$A$1:$P$35</definedName>
    <definedName name="_xlnm.Print_Area" localSheetId="9">'3 (2)'!$A$1:$Z$33</definedName>
    <definedName name="_xlnm.Print_Area" localSheetId="16">п_12!$A$1:$C$34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N7" i="44" l="1"/>
  <c r="K7" i="44"/>
  <c r="H7" i="44"/>
  <c r="E7" i="44"/>
  <c r="B7" i="44"/>
  <c r="X33" i="76" l="1"/>
  <c r="Z33" i="76" s="1"/>
  <c r="S33" i="76"/>
  <c r="U33" i="76" s="1"/>
  <c r="N33" i="76"/>
  <c r="P33" i="76" s="1"/>
  <c r="I33" i="76"/>
  <c r="K33" i="76" s="1"/>
  <c r="D33" i="76"/>
  <c r="F33" i="76" s="1"/>
  <c r="X32" i="76"/>
  <c r="Z32" i="76" s="1"/>
  <c r="S32" i="76"/>
  <c r="U32" i="76" s="1"/>
  <c r="N32" i="76"/>
  <c r="P32" i="76" s="1"/>
  <c r="I32" i="76"/>
  <c r="K32" i="76" s="1"/>
  <c r="D32" i="76"/>
  <c r="F32" i="76" s="1"/>
  <c r="X31" i="76"/>
  <c r="Z31" i="76" s="1"/>
  <c r="S31" i="76"/>
  <c r="U31" i="76" s="1"/>
  <c r="N31" i="76"/>
  <c r="P31" i="76" s="1"/>
  <c r="I31" i="76"/>
  <c r="K31" i="76" s="1"/>
  <c r="D31" i="76"/>
  <c r="F31" i="76" s="1"/>
  <c r="X30" i="76"/>
  <c r="Z30" i="76" s="1"/>
  <c r="S30" i="76"/>
  <c r="U30" i="76" s="1"/>
  <c r="N30" i="76"/>
  <c r="P30" i="76" s="1"/>
  <c r="I30" i="76"/>
  <c r="K30" i="76" s="1"/>
  <c r="D30" i="76"/>
  <c r="F30" i="76" s="1"/>
  <c r="X29" i="76"/>
  <c r="Z29" i="76" s="1"/>
  <c r="S29" i="76"/>
  <c r="U29" i="76" s="1"/>
  <c r="N29" i="76"/>
  <c r="P29" i="76" s="1"/>
  <c r="I29" i="76"/>
  <c r="K29" i="76" s="1"/>
  <c r="D29" i="76"/>
  <c r="F29" i="76" s="1"/>
  <c r="X28" i="76"/>
  <c r="Z28" i="76" s="1"/>
  <c r="S28" i="76"/>
  <c r="U28" i="76" s="1"/>
  <c r="N28" i="76"/>
  <c r="P28" i="76" s="1"/>
  <c r="I28" i="76"/>
  <c r="K28" i="76" s="1"/>
  <c r="D28" i="76"/>
  <c r="F28" i="76" s="1"/>
  <c r="X27" i="76"/>
  <c r="Z27" i="76" s="1"/>
  <c r="S27" i="76"/>
  <c r="U27" i="76" s="1"/>
  <c r="N27" i="76"/>
  <c r="P27" i="76" s="1"/>
  <c r="I27" i="76"/>
  <c r="K27" i="76" s="1"/>
  <c r="D27" i="76"/>
  <c r="F27" i="76" s="1"/>
  <c r="X26" i="76"/>
  <c r="Z26" i="76" s="1"/>
  <c r="S26" i="76"/>
  <c r="U26" i="76" s="1"/>
  <c r="N26" i="76"/>
  <c r="P26" i="76" s="1"/>
  <c r="I26" i="76"/>
  <c r="K26" i="76" s="1"/>
  <c r="D26" i="76"/>
  <c r="F26" i="76" s="1"/>
  <c r="X25" i="76"/>
  <c r="Z25" i="76" s="1"/>
  <c r="S25" i="76"/>
  <c r="U25" i="76" s="1"/>
  <c r="N25" i="76"/>
  <c r="P25" i="76" s="1"/>
  <c r="I25" i="76"/>
  <c r="K25" i="76" s="1"/>
  <c r="D25" i="76"/>
  <c r="F25" i="76" s="1"/>
  <c r="X24" i="76"/>
  <c r="Z24" i="76" s="1"/>
  <c r="S24" i="76"/>
  <c r="U24" i="76" s="1"/>
  <c r="N24" i="76"/>
  <c r="P24" i="76" s="1"/>
  <c r="I24" i="76"/>
  <c r="K24" i="76" s="1"/>
  <c r="D24" i="76"/>
  <c r="F24" i="76" s="1"/>
  <c r="X23" i="76"/>
  <c r="Z23" i="76" s="1"/>
  <c r="S23" i="76"/>
  <c r="U23" i="76" s="1"/>
  <c r="N23" i="76"/>
  <c r="P23" i="76" s="1"/>
  <c r="I23" i="76"/>
  <c r="K23" i="76" s="1"/>
  <c r="D23" i="76"/>
  <c r="F23" i="76" s="1"/>
  <c r="X22" i="76"/>
  <c r="Z22" i="76" s="1"/>
  <c r="S22" i="76"/>
  <c r="U22" i="76" s="1"/>
  <c r="N22" i="76"/>
  <c r="P22" i="76" s="1"/>
  <c r="I22" i="76"/>
  <c r="K22" i="76" s="1"/>
  <c r="D22" i="76"/>
  <c r="F22" i="76" s="1"/>
  <c r="X21" i="76"/>
  <c r="Z21" i="76" s="1"/>
  <c r="S21" i="76"/>
  <c r="U21" i="76" s="1"/>
  <c r="N21" i="76"/>
  <c r="P21" i="76" s="1"/>
  <c r="I21" i="76"/>
  <c r="K21" i="76" s="1"/>
  <c r="D21" i="76"/>
  <c r="F21" i="76" s="1"/>
  <c r="X20" i="76"/>
  <c r="Z20" i="76" s="1"/>
  <c r="S20" i="76"/>
  <c r="U20" i="76" s="1"/>
  <c r="N20" i="76"/>
  <c r="P20" i="76" s="1"/>
  <c r="I20" i="76"/>
  <c r="K20" i="76" s="1"/>
  <c r="D20" i="76"/>
  <c r="F20" i="76" s="1"/>
  <c r="X19" i="76"/>
  <c r="Z19" i="76" s="1"/>
  <c r="S19" i="76"/>
  <c r="U19" i="76" s="1"/>
  <c r="N19" i="76"/>
  <c r="P19" i="76" s="1"/>
  <c r="I19" i="76"/>
  <c r="K19" i="76" s="1"/>
  <c r="D19" i="76"/>
  <c r="F19" i="76" s="1"/>
  <c r="X18" i="76"/>
  <c r="Z18" i="76" s="1"/>
  <c r="S18" i="76"/>
  <c r="U18" i="76" s="1"/>
  <c r="N18" i="76"/>
  <c r="P18" i="76" s="1"/>
  <c r="I18" i="76"/>
  <c r="K18" i="76" s="1"/>
  <c r="D18" i="76"/>
  <c r="F18" i="76" s="1"/>
  <c r="X17" i="76"/>
  <c r="Z17" i="76" s="1"/>
  <c r="S17" i="76"/>
  <c r="U17" i="76" s="1"/>
  <c r="N17" i="76"/>
  <c r="P17" i="76" s="1"/>
  <c r="I17" i="76"/>
  <c r="K17" i="76" s="1"/>
  <c r="D17" i="76"/>
  <c r="F17" i="76" s="1"/>
  <c r="Z16" i="76"/>
  <c r="X16" i="76"/>
  <c r="U16" i="76"/>
  <c r="S16" i="76"/>
  <c r="P16" i="76"/>
  <c r="N16" i="76"/>
  <c r="K16" i="76"/>
  <c r="I16" i="76"/>
  <c r="F16" i="76"/>
  <c r="D16" i="76"/>
  <c r="Z15" i="76"/>
  <c r="X15" i="76"/>
  <c r="U15" i="76"/>
  <c r="S15" i="76"/>
  <c r="P15" i="76"/>
  <c r="N15" i="76"/>
  <c r="K15" i="76"/>
  <c r="I15" i="76"/>
  <c r="F15" i="76"/>
  <c r="D15" i="76"/>
  <c r="Z14" i="76"/>
  <c r="X14" i="76"/>
  <c r="U14" i="76"/>
  <c r="S14" i="76"/>
  <c r="P14" i="76"/>
  <c r="N14" i="76"/>
  <c r="K14" i="76"/>
  <c r="I14" i="76"/>
  <c r="F14" i="76"/>
  <c r="D14" i="76"/>
  <c r="Z13" i="76"/>
  <c r="X13" i="76"/>
  <c r="U13" i="76"/>
  <c r="S13" i="76"/>
  <c r="P13" i="76"/>
  <c r="N13" i="76"/>
  <c r="K13" i="76"/>
  <c r="I13" i="76"/>
  <c r="F13" i="76"/>
  <c r="D13" i="76"/>
  <c r="Z12" i="76"/>
  <c r="X12" i="76"/>
  <c r="U12" i="76"/>
  <c r="S12" i="76"/>
  <c r="P12" i="76"/>
  <c r="N12" i="76"/>
  <c r="K12" i="76"/>
  <c r="I12" i="76"/>
  <c r="F12" i="76"/>
  <c r="D12" i="76"/>
  <c r="Z11" i="76"/>
  <c r="X11" i="76"/>
  <c r="U11" i="76"/>
  <c r="S11" i="76"/>
  <c r="P11" i="76"/>
  <c r="N11" i="76"/>
  <c r="K11" i="76"/>
  <c r="I11" i="76"/>
  <c r="F11" i="76"/>
  <c r="D11" i="76"/>
  <c r="Z10" i="76"/>
  <c r="X10" i="76"/>
  <c r="U10" i="76"/>
  <c r="S10" i="76"/>
  <c r="P10" i="76"/>
  <c r="N10" i="76"/>
  <c r="K10" i="76"/>
  <c r="I10" i="76"/>
  <c r="F10" i="76"/>
  <c r="D10" i="76"/>
  <c r="Z9" i="76"/>
  <c r="X9" i="76"/>
  <c r="U9" i="76"/>
  <c r="S9" i="76"/>
  <c r="P9" i="76"/>
  <c r="N9" i="76"/>
  <c r="K9" i="76"/>
  <c r="I9" i="76"/>
  <c r="F9" i="76"/>
  <c r="D9" i="76"/>
  <c r="Y8" i="76"/>
  <c r="W8" i="76"/>
  <c r="X8" i="76" s="1"/>
  <c r="Z8" i="76" s="1"/>
  <c r="T8" i="76"/>
  <c r="S8" i="76"/>
  <c r="U8" i="76" s="1"/>
  <c r="R8" i="76"/>
  <c r="O8" i="76"/>
  <c r="M8" i="76"/>
  <c r="N8" i="76" s="1"/>
  <c r="P8" i="76" s="1"/>
  <c r="J8" i="76"/>
  <c r="I8" i="76"/>
  <c r="K8" i="76" s="1"/>
  <c r="H8" i="76"/>
  <c r="E8" i="76"/>
  <c r="C8" i="76"/>
  <c r="B8" i="76"/>
  <c r="D8" i="76" l="1"/>
  <c r="F8" i="76" s="1"/>
  <c r="B15" i="23"/>
  <c r="B18" i="23" s="1"/>
  <c r="B17" i="23"/>
  <c r="C15" i="23" l="1"/>
  <c r="C18" i="23" s="1"/>
  <c r="D15" i="23"/>
  <c r="D18" i="23" s="1"/>
  <c r="E15" i="23"/>
  <c r="E18" i="23" s="1"/>
  <c r="F15" i="23"/>
  <c r="F18" i="23" s="1"/>
  <c r="G15" i="23"/>
  <c r="G18" i="23" s="1"/>
  <c r="H15" i="23"/>
  <c r="H18" i="23" s="1"/>
  <c r="I15" i="23"/>
  <c r="J15" i="23"/>
  <c r="J18" i="23" s="1"/>
  <c r="K15" i="23"/>
  <c r="K18" i="23" s="1"/>
  <c r="L15" i="23"/>
  <c r="L18" i="23" s="1"/>
  <c r="M15" i="23"/>
  <c r="M18" i="23" s="1"/>
  <c r="N15" i="23"/>
  <c r="N18" i="23" s="1"/>
  <c r="O15" i="23"/>
  <c r="O18" i="23" s="1"/>
  <c r="P15" i="23"/>
  <c r="P18" i="23" s="1"/>
  <c r="Q15" i="23"/>
  <c r="R15" i="23"/>
  <c r="R18" i="23" s="1"/>
  <c r="S15" i="23"/>
  <c r="S18" i="23" s="1"/>
  <c r="T15" i="23"/>
  <c r="T18" i="23" s="1"/>
  <c r="U15" i="23"/>
  <c r="U18" i="23" s="1"/>
  <c r="V15" i="23"/>
  <c r="V18" i="23" s="1"/>
  <c r="W15" i="23"/>
  <c r="W18" i="23" s="1"/>
  <c r="X15" i="23"/>
  <c r="X18" i="23" s="1"/>
  <c r="Y15" i="23"/>
  <c r="Y18" i="23" s="1"/>
  <c r="Z15" i="23"/>
  <c r="Z18" i="23" s="1"/>
  <c r="C17" i="23"/>
  <c r="D17" i="23"/>
  <c r="E17" i="23"/>
  <c r="F17" i="23"/>
  <c r="G17" i="23"/>
  <c r="H17" i="23"/>
  <c r="I17" i="23"/>
  <c r="J17" i="23"/>
  <c r="K17" i="23"/>
  <c r="L17" i="23"/>
  <c r="M17" i="23"/>
  <c r="N17" i="23"/>
  <c r="O17" i="23"/>
  <c r="P17" i="23"/>
  <c r="Q17" i="23"/>
  <c r="R17" i="23"/>
  <c r="S17" i="23"/>
  <c r="T17" i="23"/>
  <c r="U17" i="23"/>
  <c r="V17" i="23"/>
  <c r="W17" i="23"/>
  <c r="X17" i="23"/>
  <c r="Y17" i="23"/>
  <c r="Z17" i="23"/>
  <c r="I18" i="23"/>
  <c r="Q18" i="23"/>
  <c r="AA15" i="23"/>
  <c r="AA18" i="23" s="1"/>
  <c r="AA17" i="23"/>
  <c r="H13" i="43" l="1"/>
  <c r="D8" i="26" l="1"/>
  <c r="E8" i="26"/>
  <c r="D9" i="26"/>
  <c r="E9" i="26"/>
  <c r="D10" i="26"/>
  <c r="E10" i="26"/>
  <c r="D11" i="26"/>
  <c r="E11" i="26"/>
  <c r="D12" i="26"/>
  <c r="E12" i="26"/>
  <c r="D13" i="26"/>
  <c r="E13" i="26"/>
  <c r="D14" i="26"/>
  <c r="E14" i="26"/>
  <c r="D15" i="26"/>
  <c r="E15" i="26"/>
  <c r="D16" i="26"/>
  <c r="E16" i="26"/>
  <c r="D17" i="26"/>
  <c r="E17" i="26"/>
  <c r="D18" i="26"/>
  <c r="E18" i="26"/>
  <c r="D19" i="26"/>
  <c r="E19" i="26"/>
  <c r="D20" i="26"/>
  <c r="E20" i="26"/>
  <c r="D21" i="26"/>
  <c r="E21" i="26"/>
  <c r="D22" i="26"/>
  <c r="E22" i="26"/>
  <c r="D23" i="26"/>
  <c r="E23" i="26"/>
  <c r="D24" i="26"/>
  <c r="E24" i="26"/>
  <c r="D25" i="26"/>
  <c r="E25" i="26"/>
  <c r="D26" i="26"/>
  <c r="E26" i="26"/>
  <c r="D27" i="26"/>
  <c r="E27" i="26"/>
  <c r="D28" i="26"/>
  <c r="E28" i="26"/>
  <c r="D29" i="26"/>
  <c r="E29" i="26"/>
  <c r="D30" i="26"/>
  <c r="E30" i="26"/>
  <c r="D31" i="26"/>
  <c r="E31" i="26"/>
  <c r="D32" i="26"/>
  <c r="E32" i="26"/>
  <c r="D9" i="40" l="1"/>
  <c r="D10" i="40"/>
  <c r="D11" i="40"/>
  <c r="D12" i="40"/>
  <c r="D13" i="40"/>
  <c r="D14" i="40"/>
  <c r="D15" i="40"/>
  <c r="D16" i="40"/>
  <c r="D17" i="40"/>
  <c r="D18" i="40"/>
  <c r="D19" i="40"/>
  <c r="D20" i="40"/>
  <c r="D21" i="40"/>
  <c r="D22" i="40"/>
  <c r="D23" i="40"/>
  <c r="D24" i="40"/>
  <c r="D25" i="40"/>
  <c r="D26" i="40"/>
  <c r="D27" i="40"/>
  <c r="D28" i="40"/>
  <c r="D29" i="40"/>
  <c r="D30" i="40"/>
  <c r="D31" i="40"/>
  <c r="D32" i="40"/>
  <c r="D33" i="40"/>
  <c r="H7" i="43" l="1"/>
  <c r="D8" i="40" l="1"/>
  <c r="H11" i="43"/>
  <c r="H15" i="43"/>
  <c r="H8" i="43"/>
  <c r="H9" i="43"/>
  <c r="H12" i="43"/>
  <c r="H14" i="43"/>
  <c r="H16" i="43"/>
  <c r="K11" i="47"/>
  <c r="O17" i="21"/>
  <c r="O18" i="21" s="1"/>
  <c r="P17" i="21"/>
  <c r="P18" i="21" s="1"/>
  <c r="Q17" i="21"/>
  <c r="Q18" i="21" s="1"/>
  <c r="R17" i="21"/>
  <c r="R18" i="21" s="1"/>
  <c r="S17" i="21"/>
  <c r="S18" i="21" s="1"/>
  <c r="T17" i="21"/>
  <c r="T18" i="21" s="1"/>
  <c r="U17" i="21"/>
  <c r="U18" i="21" s="1"/>
  <c r="V17" i="21"/>
  <c r="V18" i="21" s="1"/>
  <c r="W17" i="21"/>
  <c r="W18" i="21" s="1"/>
  <c r="X17" i="21"/>
  <c r="X18" i="21" s="1"/>
  <c r="Y17" i="21"/>
  <c r="Y18" i="21" s="1"/>
  <c r="N17" i="21"/>
  <c r="N18" i="21" s="1"/>
  <c r="B12" i="33"/>
  <c r="C12" i="33"/>
  <c r="D12" i="33"/>
  <c r="E12" i="33"/>
  <c r="F12" i="33"/>
  <c r="G12" i="33"/>
  <c r="H12" i="33"/>
  <c r="B15" i="33"/>
  <c r="C15" i="33"/>
  <c r="D15" i="33"/>
  <c r="E15" i="33"/>
  <c r="F15" i="33"/>
  <c r="G15" i="33"/>
  <c r="H15" i="33"/>
  <c r="N22" i="21"/>
  <c r="O22" i="21"/>
  <c r="P22" i="21"/>
  <c r="Q22" i="21"/>
  <c r="R22" i="21"/>
  <c r="S22" i="21"/>
  <c r="T22" i="21"/>
  <c r="U22" i="21"/>
  <c r="V22" i="21"/>
  <c r="W22" i="21"/>
  <c r="X22" i="21"/>
  <c r="Y22" i="21"/>
  <c r="N26" i="21"/>
  <c r="O26" i="21"/>
  <c r="P26" i="21"/>
  <c r="Q26" i="21"/>
  <c r="R26" i="21"/>
  <c r="S26" i="21"/>
  <c r="T26" i="21"/>
  <c r="U26" i="21"/>
  <c r="V26" i="21"/>
  <c r="W26" i="21"/>
  <c r="X26" i="21"/>
  <c r="Y26" i="21"/>
  <c r="N27" i="21"/>
  <c r="O27" i="21"/>
  <c r="P27" i="21"/>
  <c r="Q27" i="21"/>
  <c r="R27" i="21"/>
  <c r="S27" i="21"/>
  <c r="T27" i="21"/>
  <c r="U27" i="21"/>
  <c r="V27" i="21"/>
  <c r="W27" i="21"/>
  <c r="X27" i="21"/>
  <c r="Y27" i="21"/>
</calcChain>
</file>

<file path=xl/sharedStrings.xml><?xml version="1.0" encoding="utf-8"?>
<sst xmlns="http://schemas.openxmlformats.org/spreadsheetml/2006/main" count="661" uniqueCount="209">
  <si>
    <t>Сільська місцевість</t>
  </si>
  <si>
    <t>Міські поселення</t>
  </si>
  <si>
    <t>рівень</t>
  </si>
  <si>
    <t>15-70 років</t>
  </si>
  <si>
    <t>Знаходились у відпустках без збереження заробітної плати</t>
  </si>
  <si>
    <t>Переведені з економічних причин на неповний робочий день (тиждень)</t>
  </si>
  <si>
    <t>у % до середньо-облікової чисельності працівників</t>
  </si>
  <si>
    <t>2010 рік</t>
  </si>
  <si>
    <t>2011 рік</t>
  </si>
  <si>
    <t>2012 рік</t>
  </si>
  <si>
    <t>2013 рік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</si>
  <si>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</si>
  <si>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</si>
  <si>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</si>
  <si>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</si>
  <si>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</si>
  <si>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</si>
  <si>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</si>
  <si>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</si>
  <si>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</si>
  <si>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</si>
  <si>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</si>
  <si>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</si>
  <si>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2006 рік</t>
  </si>
  <si>
    <t>2007 рік</t>
  </si>
  <si>
    <t>2008 рік</t>
  </si>
  <si>
    <t>2009 рік</t>
  </si>
  <si>
    <t xml:space="preserve">2012 рік </t>
  </si>
  <si>
    <t xml:space="preserve">2013 рік </t>
  </si>
  <si>
    <t>січень-листопад 2012 р.</t>
  </si>
  <si>
    <t>січень-листопад 2013 р.</t>
  </si>
  <si>
    <t xml:space="preserve">  проживають у сільській місцевості</t>
  </si>
  <si>
    <t xml:space="preserve">  проживають у місті</t>
  </si>
  <si>
    <t xml:space="preserve">село </t>
  </si>
  <si>
    <t>місто</t>
  </si>
  <si>
    <t>всього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</si>
  <si>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</si>
  <si>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</si>
  <si>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</si>
  <si>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</si>
  <si>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</si>
  <si>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</si>
  <si>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</si>
  <si>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</si>
  <si>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</si>
  <si>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</si>
  <si>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</si>
  <si>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</si>
  <si>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</si>
  <si>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</si>
  <si>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</si>
  <si>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</si>
  <si>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</si>
  <si>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</si>
  <si>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</si>
  <si>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</si>
  <si>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</si>
  <si>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</si>
  <si>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</si>
  <si>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</si>
  <si>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</si>
  <si>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</si>
  <si>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</si>
  <si>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(за регіонами)</t>
  </si>
  <si>
    <t>Працевлаштовано,                              (особи )</t>
  </si>
  <si>
    <t xml:space="preserve">Чисельність безробітних, які проживають в сільській місцевості, </t>
  </si>
  <si>
    <t>Середня тривалість зареєстрованого безробіття *</t>
  </si>
  <si>
    <t>у 2001 - 2012 рр.</t>
  </si>
  <si>
    <t>(місяці)</t>
  </si>
  <si>
    <t>АР Крим</t>
  </si>
  <si>
    <t>* - див. методологічні пояснення</t>
  </si>
  <si>
    <t>Інформація щодо ефективності надання безробітним виплати допомоги по безробіттю одноразово
 для організації підприємницької діяльності за січень - _________ 201__ року</t>
  </si>
  <si>
    <t>Чисельність працівників сільського господарства, особи</t>
  </si>
  <si>
    <t>Кількість вільних робочих місць,               одиниці</t>
  </si>
  <si>
    <t>Чисельність працівників сільського господарства, тис. осіб</t>
  </si>
  <si>
    <t>Кількість вільних робочих місць, тис. одиниць</t>
  </si>
  <si>
    <t xml:space="preserve">червень </t>
  </si>
  <si>
    <r>
      <t xml:space="preserve">Чисельність безробітних з числа працівників сільського господарства </t>
    </r>
    <r>
      <rPr>
        <i/>
        <sz val="10"/>
        <rFont val="Arial Cyr"/>
        <charset val="204"/>
      </rPr>
      <t>(особи)</t>
    </r>
  </si>
  <si>
    <r>
      <t xml:space="preserve">Кількість вільних робочих місць для працівників сільського господарства </t>
    </r>
    <r>
      <rPr>
        <i/>
        <sz val="10"/>
        <rFont val="Arial Cyr"/>
        <charset val="204"/>
      </rPr>
      <t>(одиниць)</t>
    </r>
  </si>
  <si>
    <t>Кількість претендентів на 1 вільне робоче місце для працівників сільського господарства,                                          (особи)</t>
  </si>
  <si>
    <t>А</t>
  </si>
  <si>
    <t xml:space="preserve">Кваліфіковані робітники сільського та лісового господарств, риборозведення та рибальства </t>
  </si>
  <si>
    <t xml:space="preserve">пoтреба у працiвниках для замiщення вiльних робочих мiсць </t>
  </si>
  <si>
    <t>Дефіцит вакансій  (+)         або дефіцит кадрів (-)</t>
  </si>
  <si>
    <t>2014 рік</t>
  </si>
  <si>
    <t xml:space="preserve"> Брали участь у громадських та інш. роботах тимчасового характеру</t>
  </si>
  <si>
    <t>Охоплено профорієнтаційними послугами</t>
  </si>
  <si>
    <t>ЗАРЕЄСТРОВАНІ БЕЗРОБІТНІ</t>
  </si>
  <si>
    <t>Мали статус безробітного протягом звітного періоду</t>
  </si>
  <si>
    <t xml:space="preserve">Працевлаштовано  </t>
  </si>
  <si>
    <t>Проходили професійне навчання</t>
  </si>
  <si>
    <t>Мали статус безробітного на кінець періоду</t>
  </si>
  <si>
    <t>(за місцем проживання)</t>
  </si>
  <si>
    <t xml:space="preserve">у %, питома вага сільських мешканців у загальній кількості </t>
  </si>
  <si>
    <t xml:space="preserve">Мешканці сільської місцевості </t>
  </si>
  <si>
    <t>Мешканці мільких поселень</t>
  </si>
  <si>
    <t xml:space="preserve">А </t>
  </si>
  <si>
    <t xml:space="preserve"> Кількість безробітних громадян, з числа працівників</t>
  </si>
  <si>
    <t xml:space="preserve">сільського господарства*, та кількість вакансій для них,                                                                      станом на кінець 2014 року </t>
  </si>
  <si>
    <t>Прийнято</t>
  </si>
  <si>
    <t xml:space="preserve">Вибуло </t>
  </si>
  <si>
    <t>2014 р.</t>
  </si>
  <si>
    <t xml:space="preserve"> 2014 р.</t>
  </si>
  <si>
    <t xml:space="preserve">та їх працевлаштування </t>
  </si>
  <si>
    <t>Мешканці міських поселень</t>
  </si>
  <si>
    <t xml:space="preserve">ВСЬОГО ОТРИМУВАЛИ ПОСЛУГИ ДЕРЖАВНОЇ СЛУЖБИ ЗАЙНЯТОСТІ                                                                                                                                                                 (особи, які мали статус безробітного та інші категорії громадян,                                                                                                                                               які перебували на обліку без надання статусу безробітного)                                                                                                                                                                                        </t>
  </si>
  <si>
    <t>чисельність</t>
  </si>
  <si>
    <t>зайняті</t>
  </si>
  <si>
    <t>2015 рік</t>
  </si>
  <si>
    <t>Чисельність безробітного у звітному періоді СТАНОМ НА КІНЕЦЬ</t>
  </si>
  <si>
    <t>Отримали профорієнтаційні послуги, осіб</t>
  </si>
  <si>
    <t xml:space="preserve">  Чисельність зареєстрованих безробітних за місцем проживання, </t>
  </si>
  <si>
    <t>Місто</t>
  </si>
  <si>
    <t>село</t>
  </si>
  <si>
    <t>Усього</t>
  </si>
  <si>
    <t xml:space="preserve">  Сільська місцевість</t>
  </si>
  <si>
    <t>працюючі за наймом</t>
  </si>
  <si>
    <t>роботодавці</t>
  </si>
  <si>
    <t>самозайняті</t>
  </si>
  <si>
    <t>безкоштовно працюючі члени сім'ї</t>
  </si>
  <si>
    <t>тис. осіб</t>
  </si>
  <si>
    <t xml:space="preserve"> у % до підсумку</t>
  </si>
  <si>
    <t xml:space="preserve">Кількість безробітних за методологією МОП, усього </t>
  </si>
  <si>
    <t xml:space="preserve">у т.ч. за причинами незайнятості </t>
  </si>
  <si>
    <t>вивільнені з економічних причин</t>
  </si>
  <si>
    <t>звільнені за власним бажанням, за угодою сторін</t>
  </si>
  <si>
    <t>демобілізовані з військової строкової служби</t>
  </si>
  <si>
    <t xml:space="preserve">не працевлаштовані після закінчення загальноосвітніх та вищих навчальних закладів </t>
  </si>
  <si>
    <t>звільнені за станом здоров"я; у зв"язку з оформленням пенсії</t>
  </si>
  <si>
    <t>звільнені в зв"язку з закінченням строку контракту або договору найму</t>
  </si>
  <si>
    <t>сезонний характер роботи</t>
  </si>
  <si>
    <t>інші причини безробіття</t>
  </si>
  <si>
    <t>мають сезонний характер роботи, сподіваються повернутися на попередню роботу та інші</t>
  </si>
  <si>
    <t>зневірені</t>
  </si>
  <si>
    <t>виконують домашні (сімейні) обов’язки, перебувають на утриманні</t>
  </si>
  <si>
    <t>учні, студенти</t>
  </si>
  <si>
    <t xml:space="preserve">пенсіонери </t>
  </si>
  <si>
    <t>_</t>
  </si>
  <si>
    <t xml:space="preserve">Міські поселення </t>
  </si>
  <si>
    <t>Структура зайнятого населення за місцем проживання</t>
  </si>
  <si>
    <t>Міські поселенння</t>
  </si>
  <si>
    <t>вважають, що немає підходящої роботи та не знають де і як шукати роботу</t>
  </si>
  <si>
    <t>І півріччя 2015 р.</t>
  </si>
  <si>
    <t>І півріччя 2016 р.</t>
  </si>
  <si>
    <t>різниця</t>
  </si>
  <si>
    <t>не влаштовані після закінчення навчального закладу (школи ПТУ, ВНЗ або інших)</t>
  </si>
  <si>
    <t>демобілізовані з військогової строкової служби</t>
  </si>
  <si>
    <t>2015 р.</t>
  </si>
  <si>
    <t xml:space="preserve"> 2016 р.</t>
  </si>
  <si>
    <t xml:space="preserve">  2016 рік</t>
  </si>
  <si>
    <t>2016 рік</t>
  </si>
  <si>
    <t>Всього отримали роботу ( у т.ч. до набуття статусу безробітного)</t>
  </si>
  <si>
    <t xml:space="preserve"> 2017 р.</t>
  </si>
  <si>
    <t xml:space="preserve"> 2017 рік</t>
  </si>
  <si>
    <t xml:space="preserve">  2017 рік</t>
  </si>
  <si>
    <t>Надання послуг державною службою зайнятості зареєстрованим безробітним та іншим категоріям громадян у січні-жовтні 2017 року</t>
  </si>
  <si>
    <t>охоплених заходами активної політики сприяння зайнятості у січні-жовтні 2017 року</t>
  </si>
  <si>
    <t>Брали участь у громадських та інш. роботах тимчасового характеру</t>
  </si>
  <si>
    <t>Всього отримали роботу (у т.ч. до набуття статусу безробітного)</t>
  </si>
  <si>
    <t>Показник</t>
  </si>
  <si>
    <t>%</t>
  </si>
  <si>
    <t>Мали статус безробітного,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</si>
  <si>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</si>
  <si>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</si>
  <si>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</si>
  <si>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Мали статус безробітного, осіб</t>
  </si>
  <si>
    <t>Проходили професійне навчання, осіб</t>
  </si>
  <si>
    <t>Працевлаштовано, осіб</t>
  </si>
  <si>
    <t>Брали участь у громадських роботах та інших роботах тимчасового характеру, осіб</t>
  </si>
  <si>
    <t xml:space="preserve">у %                 гр. 2 до гр. 1 </t>
  </si>
  <si>
    <t xml:space="preserve">у %                 гр. 4  до гр. 1 </t>
  </si>
  <si>
    <t>Отримували допомогу по безробіттю, тис. осіб</t>
  </si>
  <si>
    <t xml:space="preserve">  Структура зареєстрованих безробітних за місцем проживання, </t>
  </si>
  <si>
    <t>Мешканці міських поселень, %</t>
  </si>
  <si>
    <t>Мешканці сільської місцевості, %</t>
  </si>
  <si>
    <t>Інформація про надання послуг Київською обласною службою зайнятості</t>
  </si>
  <si>
    <t>Всього по області:</t>
  </si>
  <si>
    <t xml:space="preserve">Баришівський РЦЗ    </t>
  </si>
  <si>
    <t>Богуславський РЦЗ</t>
  </si>
  <si>
    <t>Бородянський РЦЗ</t>
  </si>
  <si>
    <t>Вишгородський РЦЗ</t>
  </si>
  <si>
    <t>Володарський РЦЗ</t>
  </si>
  <si>
    <t>Згурівський РЦЗ</t>
  </si>
  <si>
    <t>Іванківський РЦЗ</t>
  </si>
  <si>
    <t xml:space="preserve">Кагарлицький РЦЗ     </t>
  </si>
  <si>
    <t>К-Святошинський РЦЗ</t>
  </si>
  <si>
    <t>Макарівська районна філія КОЦЗ</t>
  </si>
  <si>
    <t>Миронівський РЦЗ</t>
  </si>
  <si>
    <t>Обухівський МРЦЗ</t>
  </si>
  <si>
    <t>Рокитнянський РЦЗ</t>
  </si>
  <si>
    <t>Сквирський РЦЗ</t>
  </si>
  <si>
    <t>Ставищенський РЦЗ</t>
  </si>
  <si>
    <t>Таращанський РЦЗ</t>
  </si>
  <si>
    <t>Тетіївський РЦЗ</t>
  </si>
  <si>
    <t>Яготинський РЦЗ</t>
  </si>
  <si>
    <t>Білоцерківський МРЦЗ</t>
  </si>
  <si>
    <t>Бориспільська міськрайонна філія КОЦЗ</t>
  </si>
  <si>
    <t>Броварський МРЦЗ</t>
  </si>
  <si>
    <t>Васильківський МРЦЗ</t>
  </si>
  <si>
    <t>Ірпінський  МЦЗ</t>
  </si>
  <si>
    <t>Славутицький  МЦЗ</t>
  </si>
  <si>
    <t>П-Хмельницький МРЦЗ</t>
  </si>
  <si>
    <t>Фастівський МРЦЗ</t>
  </si>
  <si>
    <t>Ржищівський  МЦЗ</t>
  </si>
  <si>
    <t>Березанський МЦЗ</t>
  </si>
  <si>
    <t>Працевлаштування безробітних за направленням СЗ, тис. осіб</t>
  </si>
  <si>
    <t>у січні-квітні 2018 року</t>
  </si>
  <si>
    <t>станом на 1 травня 2018 року:</t>
  </si>
  <si>
    <t>охоплених заходами активної політики сприяння зайнятості у січні-квітні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</si>
</sst>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0.0"/>
    <numFmt numFmtId="168" formatCode="#,##0.0"/>
    <numFmt numFmtId="169" formatCode="dd\.mm\.yyyy"/>
  </numFmts>
  <fonts count="100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Times New Roman Cyr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2"/>
      <name val="Times New Roman Cyr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i/>
      <sz val="12"/>
      <name val="Times New Roman Cyr"/>
      <charset val="204"/>
    </font>
    <font>
      <b/>
      <sz val="11"/>
      <name val="Times New Roman Cyr"/>
      <family val="1"/>
      <charset val="204"/>
    </font>
    <font>
      <i/>
      <sz val="10"/>
      <name val="Times New Roman CYR"/>
      <charset val="204"/>
    </font>
    <font>
      <sz val="14"/>
      <name val="Times New Roman"/>
      <family val="1"/>
      <charset val="204"/>
    </font>
    <font>
      <sz val="9"/>
      <name val="Arial Cyr"/>
      <charset val="204"/>
    </font>
    <font>
      <sz val="11"/>
      <name val="Times New Roman Cyr"/>
      <family val="1"/>
      <charset val="204"/>
    </font>
    <font>
      <b/>
      <sz val="14"/>
      <name val="Times New Roman Cyr"/>
      <charset val="204"/>
    </font>
    <font>
      <b/>
      <i/>
      <sz val="12"/>
      <name val="Times New Roman Cyr"/>
      <charset val="204"/>
    </font>
    <font>
      <sz val="10"/>
      <color indexed="10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b/>
      <i/>
      <sz val="12"/>
      <name val="Times New Roman Cyr"/>
      <family val="1"/>
      <charset val="204"/>
    </font>
    <font>
      <b/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8"/>
      <name val="Calibri"/>
      <family val="2"/>
      <charset val="204"/>
    </font>
    <font>
      <i/>
      <sz val="9"/>
      <name val="Times New Roman Cyr"/>
      <charset val="204"/>
    </font>
    <font>
      <b/>
      <sz val="10"/>
      <name val="Arial"/>
      <family val="2"/>
      <charset val="204"/>
    </font>
    <font>
      <sz val="9"/>
      <name val="Times New Roman Cyr"/>
      <charset val="204"/>
    </font>
    <font>
      <sz val="10"/>
      <name val="Arial Cyr"/>
    </font>
    <font>
      <b/>
      <i/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i/>
      <sz val="14"/>
      <name val="Times New Roman Cyr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charset val="204"/>
    </font>
    <font>
      <b/>
      <sz val="14"/>
      <color indexed="10"/>
      <name val="Times New Roman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indexed="9"/>
      <name val="Calibri"/>
      <family val="2"/>
      <charset val="204"/>
    </font>
    <font>
      <sz val="10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i/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rgb="FF000000"/>
      <name val="Times New Roman"/>
      <family val="1"/>
      <charset val="204"/>
    </font>
    <font>
      <sz val="22"/>
      <color rgb="FF00B050"/>
      <name val="Times New Roman"/>
      <family val="1"/>
      <charset val="204"/>
    </font>
    <font>
      <sz val="28"/>
      <color rgb="FFC00000"/>
      <name val="Times New Roman"/>
      <family val="1"/>
      <charset val="204"/>
    </font>
    <font>
      <sz val="18"/>
      <name val="Times New Roman Cyr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Times New Roman Cyr"/>
      <family val="1"/>
      <charset val="204"/>
    </font>
    <font>
      <b/>
      <sz val="2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1"/>
      <name val="Times New Roman Cyr"/>
      <family val="1"/>
      <charset val="204"/>
    </font>
    <font>
      <i/>
      <sz val="18"/>
      <name val="Times New Roman Cyr"/>
      <family val="1"/>
      <charset val="204"/>
    </font>
    <font>
      <b/>
      <i/>
      <sz val="16"/>
      <name val="Times New Roman"/>
      <family val="1"/>
      <charset val="204"/>
    </font>
    <font>
      <b/>
      <sz val="22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sz val="14"/>
      <name val="Times New Roman Cyr"/>
      <charset val="204"/>
    </font>
    <font>
      <b/>
      <u/>
      <sz val="16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12">
    <xf numFmtId="0" fontId="0" fillId="0" borderId="0"/>
    <xf numFmtId="0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74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74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74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74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4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4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7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74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4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74" fillId="1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7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74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75" fillId="8" borderId="0" applyNumberFormat="0" applyBorder="0" applyAlignment="0" applyProtection="0"/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0" fontId="75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20" borderId="0" applyNumberFormat="0" applyBorder="0" applyAlignment="0" applyProtection="0"/>
    <xf numFmtId="0" fontId="75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75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75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6" borderId="0" applyNumberFormat="0" applyBorder="0" applyAlignment="0" applyProtection="0"/>
    <xf numFmtId="0" fontId="75" fillId="21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10" fillId="3" borderId="0" applyNumberFormat="0" applyBorder="0" applyAlignment="0" applyProtection="0"/>
    <xf numFmtId="0" fontId="11" fillId="14" borderId="1" applyNumberFormat="0" applyAlignment="0" applyProtection="0"/>
    <xf numFmtId="0" fontId="12" fillId="24" borderId="2" applyNumberFormat="0" applyAlignment="0" applyProtection="0"/>
    <xf numFmtId="0" fontId="67" fillId="0" borderId="0"/>
    <xf numFmtId="0" fontId="13" fillId="0" borderId="0" applyNumberFormat="0" applyFill="0" applyBorder="0" applyAlignment="0" applyProtection="0"/>
    <xf numFmtId="49" fontId="76" fillId="0" borderId="0" applyFill="0" applyBorder="0" applyProtection="0">
      <alignment horizontal="left" vertical="center"/>
    </xf>
    <xf numFmtId="49" fontId="58" fillId="0" borderId="3" applyFill="0" applyProtection="0">
      <alignment horizontal="center" vertical="center" wrapText="1"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7" applyNumberFormat="0" applyFill="0" applyAlignment="0" applyProtection="0"/>
    <xf numFmtId="0" fontId="20" fillId="15" borderId="0" applyNumberFormat="0" applyBorder="0" applyAlignment="0" applyProtection="0"/>
    <xf numFmtId="0" fontId="3" fillId="0" borderId="0"/>
    <xf numFmtId="0" fontId="3" fillId="0" borderId="0"/>
    <xf numFmtId="0" fontId="3" fillId="11" borderId="8" applyNumberFormat="0" applyFont="0" applyAlignment="0" applyProtection="0"/>
    <xf numFmtId="0" fontId="21" fillId="14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169" fontId="39" fillId="0" borderId="0" applyFont="0" applyFill="0" applyBorder="0" applyProtection="0"/>
    <xf numFmtId="0" fontId="77" fillId="0" borderId="0" applyNumberFormat="0" applyFill="0" applyBorder="0" applyProtection="0"/>
    <xf numFmtId="3" fontId="39" fillId="0" borderId="0" applyFont="0" applyFill="0" applyBorder="0" applyProtection="0">
      <alignment horizontal="right"/>
    </xf>
    <xf numFmtId="49" fontId="39" fillId="0" borderId="0" applyFont="0" applyFill="0" applyBorder="0" applyProtection="0">
      <alignment wrapText="1"/>
    </xf>
    <xf numFmtId="0" fontId="24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18" fillId="7" borderId="1" applyNumberFormat="0" applyAlignment="0" applyProtection="0"/>
    <xf numFmtId="0" fontId="21" fillId="14" borderId="9" applyNumberFormat="0" applyAlignment="0" applyProtection="0"/>
    <xf numFmtId="0" fontId="21" fillId="10" borderId="9" applyNumberFormat="0" applyAlignment="0" applyProtection="0"/>
    <xf numFmtId="0" fontId="11" fillId="14" borderId="1" applyNumberFormat="0" applyAlignment="0" applyProtection="0"/>
    <xf numFmtId="0" fontId="54" fillId="10" borderId="1" applyNumberFormat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8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23" fillId="0" borderId="10" applyNumberFormat="0" applyFill="0" applyAlignment="0" applyProtection="0"/>
    <xf numFmtId="0" fontId="23" fillId="0" borderId="11" applyNumberFormat="0" applyFill="0" applyAlignment="0" applyProtection="0"/>
    <xf numFmtId="0" fontId="12" fillId="24" borderId="2" applyNumberFormat="0" applyAlignment="0" applyProtection="0"/>
    <xf numFmtId="0" fontId="22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55" fillId="15" borderId="0" applyNumberFormat="0" applyBorder="0" applyAlignment="0" applyProtection="0"/>
    <xf numFmtId="0" fontId="11" fillId="14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80" fillId="0" borderId="0"/>
    <xf numFmtId="0" fontId="4" fillId="0" borderId="0"/>
    <xf numFmtId="0" fontId="81" fillId="0" borderId="0"/>
    <xf numFmtId="0" fontId="81" fillId="0" borderId="0"/>
    <xf numFmtId="0" fontId="60" fillId="0" borderId="0"/>
    <xf numFmtId="0" fontId="34" fillId="0" borderId="0"/>
    <xf numFmtId="0" fontId="4" fillId="0" borderId="0"/>
    <xf numFmtId="0" fontId="8" fillId="0" borderId="0"/>
    <xf numFmtId="0" fontId="3" fillId="0" borderId="0"/>
    <xf numFmtId="0" fontId="38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8" fillId="0" borderId="0"/>
    <xf numFmtId="0" fontId="3" fillId="0" borderId="0"/>
    <xf numFmtId="0" fontId="3" fillId="0" borderId="0"/>
    <xf numFmtId="0" fontId="39" fillId="0" borderId="0"/>
    <xf numFmtId="0" fontId="38" fillId="0" borderId="0"/>
    <xf numFmtId="0" fontId="23" fillId="0" borderId="10" applyNumberFormat="0" applyFill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11" borderId="8" applyNumberFormat="0" applyFont="0" applyAlignment="0" applyProtection="0"/>
    <xf numFmtId="0" fontId="3" fillId="11" borderId="8" applyNumberFormat="0" applyFont="0" applyAlignment="0" applyProtection="0"/>
    <xf numFmtId="0" fontId="21" fillId="14" borderId="9" applyNumberFormat="0" applyAlignment="0" applyProtection="0"/>
    <xf numFmtId="0" fontId="19" fillId="0" borderId="7" applyNumberFormat="0" applyFill="0" applyAlignment="0" applyProtection="0"/>
    <xf numFmtId="0" fontId="20" fillId="15" borderId="0" applyNumberFormat="0" applyBorder="0" applyAlignment="0" applyProtection="0"/>
    <xf numFmtId="0" fontId="7" fillId="0" borderId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92">
    <xf numFmtId="0" fontId="0" fillId="0" borderId="0" xfId="0"/>
    <xf numFmtId="0" fontId="71" fillId="27" borderId="0" xfId="187" applyFont="1" applyFill="1" applyAlignment="1">
      <alignment horizontal="center"/>
    </xf>
    <xf numFmtId="0" fontId="3" fillId="0" borderId="0" xfId="187" applyFont="1" applyFill="1" applyBorder="1" applyAlignment="1">
      <alignment horizontal="center"/>
    </xf>
    <xf numFmtId="0" fontId="72" fillId="28" borderId="0" xfId="187" applyFont="1" applyFill="1" applyAlignment="1">
      <alignment horizontal="center"/>
    </xf>
    <xf numFmtId="167" fontId="4" fillId="0" borderId="0" xfId="186" applyNumberFormat="1" applyFont="1"/>
    <xf numFmtId="167" fontId="4" fillId="29" borderId="0" xfId="186" applyNumberFormat="1" applyFont="1" applyFill="1"/>
    <xf numFmtId="0" fontId="4" fillId="0" borderId="0" xfId="186" applyFont="1"/>
    <xf numFmtId="167" fontId="4" fillId="30" borderId="3" xfId="186" applyNumberFormat="1" applyFont="1" applyFill="1" applyBorder="1"/>
    <xf numFmtId="0" fontId="31" fillId="30" borderId="3" xfId="186" applyFont="1" applyFill="1" applyBorder="1" applyAlignment="1">
      <alignment horizontal="center"/>
    </xf>
    <xf numFmtId="167" fontId="32" fillId="0" borderId="0" xfId="186" applyNumberFormat="1" applyFont="1" applyAlignment="1">
      <alignment horizontal="center" vertical="center" wrapText="1"/>
    </xf>
    <xf numFmtId="167" fontId="32" fillId="30" borderId="3" xfId="186" applyNumberFormat="1" applyFont="1" applyFill="1" applyBorder="1" applyAlignment="1">
      <alignment horizontal="center" vertical="center" wrapText="1"/>
    </xf>
    <xf numFmtId="0" fontId="4" fillId="30" borderId="3" xfId="186" applyFont="1" applyFill="1" applyBorder="1" applyAlignment="1">
      <alignment horizontal="center" vertical="center" wrapText="1"/>
    </xf>
    <xf numFmtId="0" fontId="32" fillId="0" borderId="0" xfId="186" applyFont="1" applyAlignment="1">
      <alignment horizontal="center"/>
    </xf>
    <xf numFmtId="0" fontId="4" fillId="0" borderId="0" xfId="186" applyFont="1" applyAlignment="1">
      <alignment horizontal="center"/>
    </xf>
    <xf numFmtId="0" fontId="31" fillId="30" borderId="3" xfId="186" applyFont="1" applyFill="1" applyBorder="1" applyAlignment="1">
      <alignment horizontal="left" vertical="center" wrapText="1"/>
    </xf>
    <xf numFmtId="168" fontId="4" fillId="30" borderId="3" xfId="186" applyNumberFormat="1" applyFont="1" applyFill="1" applyBorder="1" applyAlignment="1">
      <alignment horizontal="center" vertical="center"/>
    </xf>
    <xf numFmtId="0" fontId="4" fillId="31" borderId="3" xfId="186" applyFont="1" applyFill="1" applyBorder="1" applyAlignment="1">
      <alignment horizontal="center"/>
    </xf>
    <xf numFmtId="0" fontId="31" fillId="31" borderId="3" xfId="186" applyFont="1" applyFill="1" applyBorder="1" applyAlignment="1">
      <alignment horizontal="center" vertical="center" wrapText="1"/>
    </xf>
    <xf numFmtId="0" fontId="4" fillId="31" borderId="3" xfId="186" applyFont="1" applyFill="1" applyBorder="1" applyAlignment="1">
      <alignment horizontal="center" vertical="center" wrapText="1"/>
    </xf>
    <xf numFmtId="168" fontId="4" fillId="0" borderId="0" xfId="186" applyNumberFormat="1" applyFont="1" applyBorder="1" applyAlignment="1">
      <alignment horizontal="center" vertical="center"/>
    </xf>
    <xf numFmtId="0" fontId="4" fillId="32" borderId="3" xfId="186" applyFont="1" applyFill="1" applyBorder="1" applyAlignment="1">
      <alignment horizontal="center"/>
    </xf>
    <xf numFmtId="0" fontId="4" fillId="32" borderId="3" xfId="186" applyFont="1" applyFill="1" applyBorder="1" applyAlignment="1">
      <alignment horizontal="center" vertical="center" wrapText="1"/>
    </xf>
    <xf numFmtId="167" fontId="4" fillId="32" borderId="3" xfId="186" applyNumberFormat="1" applyFont="1" applyFill="1" applyBorder="1" applyAlignment="1">
      <alignment horizontal="center" vertical="center"/>
    </xf>
    <xf numFmtId="0" fontId="3" fillId="0" borderId="0" xfId="187" applyFill="1"/>
    <xf numFmtId="0" fontId="3" fillId="0" borderId="0" xfId="187" applyFont="1" applyFill="1"/>
    <xf numFmtId="0" fontId="3" fillId="0" borderId="0" xfId="187"/>
    <xf numFmtId="0" fontId="3" fillId="0" borderId="0" xfId="187" applyFont="1"/>
    <xf numFmtId="0" fontId="36" fillId="0" borderId="3" xfId="183" applyFont="1" applyBorder="1" applyAlignment="1">
      <alignment horizontal="left" wrapText="1"/>
    </xf>
    <xf numFmtId="0" fontId="36" fillId="0" borderId="3" xfId="183" applyFont="1" applyFill="1" applyBorder="1" applyAlignment="1">
      <alignment horizontal="left" vertical="center" wrapText="1"/>
    </xf>
    <xf numFmtId="0" fontId="36" fillId="0" borderId="0" xfId="183" applyFont="1" applyFill="1" applyBorder="1" applyAlignment="1">
      <alignment horizontal="left" vertical="center" wrapText="1"/>
    </xf>
    <xf numFmtId="168" fontId="37" fillId="0" borderId="0" xfId="183" applyNumberFormat="1" applyFont="1" applyFill="1" applyBorder="1" applyAlignment="1">
      <alignment horizontal="center"/>
    </xf>
    <xf numFmtId="168" fontId="3" fillId="0" borderId="0" xfId="187" applyNumberFormat="1" applyFill="1" applyBorder="1"/>
    <xf numFmtId="167" fontId="37" fillId="0" borderId="0" xfId="183" applyNumberFormat="1" applyFont="1" applyFill="1" applyBorder="1" applyAlignment="1">
      <alignment horizontal="center"/>
    </xf>
    <xf numFmtId="0" fontId="31" fillId="32" borderId="3" xfId="186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9" fillId="0" borderId="3" xfId="192" applyBorder="1" applyAlignment="1">
      <alignment horizontal="center"/>
    </xf>
    <xf numFmtId="0" fontId="39" fillId="0" borderId="3" xfId="192" applyFont="1" applyBorder="1" applyAlignment="1">
      <alignment horizontal="center"/>
    </xf>
    <xf numFmtId="0" fontId="39" fillId="0" borderId="3" xfId="192" applyFont="1" applyBorder="1" applyAlignment="1">
      <alignment horizontal="center" wrapText="1"/>
    </xf>
    <xf numFmtId="0" fontId="39" fillId="0" borderId="0" xfId="192"/>
    <xf numFmtId="0" fontId="39" fillId="0" borderId="0" xfId="192" applyAlignment="1">
      <alignment horizontal="center"/>
    </xf>
    <xf numFmtId="3" fontId="39" fillId="0" borderId="0" xfId="192" applyNumberFormat="1" applyAlignment="1">
      <alignment horizontal="center"/>
    </xf>
    <xf numFmtId="0" fontId="45" fillId="30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45" fillId="0" borderId="3" xfId="0" applyFont="1" applyBorder="1" applyAlignment="1">
      <alignment wrapText="1"/>
    </xf>
    <xf numFmtId="167" fontId="45" fillId="30" borderId="0" xfId="0" applyNumberFormat="1" applyFont="1" applyFill="1"/>
    <xf numFmtId="0" fontId="0" fillId="33" borderId="0" xfId="0" applyFill="1"/>
    <xf numFmtId="0" fontId="46" fillId="0" borderId="0" xfId="0" applyFont="1"/>
    <xf numFmtId="0" fontId="46" fillId="0" borderId="0" xfId="0" applyFont="1" applyFill="1"/>
    <xf numFmtId="0" fontId="46" fillId="32" borderId="0" xfId="0" applyFont="1" applyFill="1"/>
    <xf numFmtId="0" fontId="31" fillId="32" borderId="3" xfId="186" applyFont="1" applyFill="1" applyBorder="1" applyAlignment="1">
      <alignment horizontal="center" vertical="center"/>
    </xf>
    <xf numFmtId="167" fontId="46" fillId="32" borderId="0" xfId="0" applyNumberFormat="1" applyFont="1" applyFill="1"/>
    <xf numFmtId="0" fontId="35" fillId="0" borderId="0" xfId="0" applyFont="1" applyAlignment="1">
      <alignment horizontal="center"/>
    </xf>
    <xf numFmtId="0" fontId="36" fillId="0" borderId="0" xfId="0" applyFont="1"/>
    <xf numFmtId="0" fontId="47" fillId="0" borderId="0" xfId="0" applyFont="1"/>
    <xf numFmtId="0" fontId="35" fillId="0" borderId="0" xfId="0" applyFont="1" applyBorder="1" applyAlignment="1">
      <alignment horizontal="center"/>
    </xf>
    <xf numFmtId="0" fontId="36" fillId="0" borderId="0" xfId="0" applyFont="1" applyBorder="1"/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left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6" fillId="0" borderId="14" xfId="182" applyFont="1" applyBorder="1"/>
    <xf numFmtId="0" fontId="29" fillId="0" borderId="0" xfId="0" applyFont="1"/>
    <xf numFmtId="0" fontId="36" fillId="0" borderId="0" xfId="0" applyFont="1" applyAlignment="1">
      <alignment horizontal="left"/>
    </xf>
    <xf numFmtId="167" fontId="36" fillId="0" borderId="0" xfId="0" applyNumberFormat="1" applyFont="1"/>
    <xf numFmtId="0" fontId="49" fillId="0" borderId="15" xfId="0" applyFont="1" applyFill="1" applyBorder="1" applyAlignment="1">
      <alignment horizontal="left" vertical="center" wrapText="1"/>
    </xf>
    <xf numFmtId="0" fontId="36" fillId="29" borderId="12" xfId="0" applyFont="1" applyFill="1" applyBorder="1" applyAlignment="1">
      <alignment horizontal="left" vertical="center"/>
    </xf>
    <xf numFmtId="0" fontId="36" fillId="29" borderId="16" xfId="182" applyFont="1" applyFill="1" applyBorder="1" applyAlignment="1">
      <alignment horizontal="left" vertical="center"/>
    </xf>
    <xf numFmtId="0" fontId="36" fillId="29" borderId="17" xfId="182" applyFont="1" applyFill="1" applyBorder="1" applyAlignment="1">
      <alignment horizontal="left" vertical="center"/>
    </xf>
    <xf numFmtId="0" fontId="40" fillId="0" borderId="0" xfId="0" applyFont="1"/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0" fillId="0" borderId="0" xfId="0" applyFont="1" applyAlignment="1">
      <alignment horizontal="centerContinuous"/>
    </xf>
    <xf numFmtId="0" fontId="43" fillId="0" borderId="0" xfId="0" applyFont="1" applyAlignment="1">
      <alignment horizontal="center"/>
    </xf>
    <xf numFmtId="0" fontId="37" fillId="29" borderId="15" xfId="0" applyFont="1" applyFill="1" applyBorder="1" applyAlignment="1">
      <alignment horizontal="center" vertical="center"/>
    </xf>
    <xf numFmtId="0" fontId="35" fillId="0" borderId="0" xfId="0" applyFont="1"/>
    <xf numFmtId="0" fontId="35" fillId="29" borderId="15" xfId="0" applyFont="1" applyFill="1" applyBorder="1" applyAlignment="1">
      <alignment horizontal="center" vertical="center"/>
    </xf>
    <xf numFmtId="167" fontId="35" fillId="29" borderId="3" xfId="0" applyNumberFormat="1" applyFont="1" applyFill="1" applyBorder="1" applyAlignment="1">
      <alignment horizontal="center" vertical="center"/>
    </xf>
    <xf numFmtId="167" fontId="40" fillId="29" borderId="3" xfId="0" applyNumberFormat="1" applyFont="1" applyFill="1" applyBorder="1" applyAlignment="1">
      <alignment vertical="center"/>
    </xf>
    <xf numFmtId="1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167" fontId="46" fillId="29" borderId="3" xfId="0" applyNumberFormat="1" applyFont="1" applyFill="1" applyBorder="1" applyAlignment="1">
      <alignment horizontal="center" vertical="center"/>
    </xf>
    <xf numFmtId="0" fontId="46" fillId="29" borderId="16" xfId="0" applyFont="1" applyFill="1" applyBorder="1" applyAlignment="1">
      <alignment vertical="center"/>
    </xf>
    <xf numFmtId="167" fontId="46" fillId="29" borderId="3" xfId="0" applyNumberFormat="1" applyFont="1" applyFill="1" applyBorder="1" applyAlignment="1">
      <alignment horizontal="center" vertical="center" wrapText="1"/>
    </xf>
    <xf numFmtId="0" fontId="46" fillId="29" borderId="16" xfId="0" applyFont="1" applyFill="1" applyBorder="1" applyAlignment="1">
      <alignment vertical="center" wrapText="1"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32" fillId="0" borderId="0" xfId="180" applyFont="1"/>
    <xf numFmtId="0" fontId="32" fillId="0" borderId="0" xfId="180" applyFont="1" applyAlignment="1">
      <alignment horizontal="center" vertical="center" wrapText="1"/>
    </xf>
    <xf numFmtId="0" fontId="33" fillId="0" borderId="0" xfId="180" applyFont="1" applyAlignment="1">
      <alignment horizontal="center" vertical="center" wrapText="1"/>
    </xf>
    <xf numFmtId="0" fontId="33" fillId="0" borderId="0" xfId="180" applyFont="1" applyBorder="1" applyAlignment="1"/>
    <xf numFmtId="0" fontId="31" fillId="0" borderId="0" xfId="180" applyFont="1" applyAlignment="1">
      <alignment horizontal="center" wrapText="1"/>
    </xf>
    <xf numFmtId="0" fontId="32" fillId="0" borderId="3" xfId="180" applyFont="1" applyBorder="1" applyAlignment="1">
      <alignment horizontal="center" vertical="center" wrapText="1"/>
    </xf>
    <xf numFmtId="0" fontId="33" fillId="0" borderId="3" xfId="180" applyFont="1" applyBorder="1" applyAlignment="1">
      <alignment horizontal="center" vertical="center" wrapText="1"/>
    </xf>
    <xf numFmtId="0" fontId="32" fillId="0" borderId="3" xfId="180" applyFont="1" applyBorder="1"/>
    <xf numFmtId="0" fontId="28" fillId="0" borderId="3" xfId="180" applyFont="1" applyBorder="1" applyAlignment="1">
      <alignment horizontal="left"/>
    </xf>
    <xf numFmtId="167" fontId="32" fillId="0" borderId="0" xfId="180" applyNumberFormat="1" applyFont="1"/>
    <xf numFmtId="0" fontId="28" fillId="0" borderId="3" xfId="180" applyFont="1" applyBorder="1" applyAlignment="1">
      <alignment horizontal="left" vertical="center" wrapText="1"/>
    </xf>
    <xf numFmtId="0" fontId="29" fillId="0" borderId="3" xfId="181" applyFont="1" applyBorder="1" applyAlignment="1">
      <alignment horizontal="center" vertical="center" wrapText="1"/>
    </xf>
    <xf numFmtId="0" fontId="29" fillId="0" borderId="3" xfId="181" applyFont="1" applyBorder="1" applyAlignment="1">
      <alignment horizontal="left" vertical="center" wrapText="1"/>
    </xf>
    <xf numFmtId="167" fontId="39" fillId="0" borderId="3" xfId="192" applyNumberFormat="1" applyBorder="1" applyAlignment="1">
      <alignment horizontal="center"/>
    </xf>
    <xf numFmtId="167" fontId="39" fillId="0" borderId="0" xfId="192" applyNumberFormat="1" applyAlignment="1">
      <alignment horizontal="center"/>
    </xf>
    <xf numFmtId="167" fontId="58" fillId="0" borderId="0" xfId="192" applyNumberFormat="1" applyFont="1" applyAlignment="1">
      <alignment horizontal="center"/>
    </xf>
    <xf numFmtId="0" fontId="28" fillId="0" borderId="0" xfId="0" applyFont="1"/>
    <xf numFmtId="0" fontId="5" fillId="0" borderId="3" xfId="185" applyFont="1" applyBorder="1" applyAlignment="1">
      <alignment horizontal="center" vertical="top" wrapText="1"/>
    </xf>
    <xf numFmtId="0" fontId="0" fillId="0" borderId="3" xfId="0" applyBorder="1" applyAlignment="1">
      <alignment vertical="center" wrapText="1"/>
    </xf>
    <xf numFmtId="3" fontId="0" fillId="0" borderId="3" xfId="0" applyNumberFormat="1" applyFill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59" fillId="0" borderId="0" xfId="0" applyFont="1"/>
    <xf numFmtId="0" fontId="57" fillId="0" borderId="0" xfId="0" applyFont="1"/>
    <xf numFmtId="0" fontId="35" fillId="0" borderId="0" xfId="0" applyFont="1" applyFill="1" applyAlignment="1"/>
    <xf numFmtId="0" fontId="53" fillId="0" borderId="0" xfId="0" applyFont="1" applyFill="1" applyAlignment="1"/>
    <xf numFmtId="0" fontId="61" fillId="0" borderId="0" xfId="0" applyFont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3" xfId="0" applyFont="1" applyFill="1" applyBorder="1" applyAlignment="1">
      <alignment horizontal="center" vertical="center" wrapText="1"/>
    </xf>
    <xf numFmtId="0" fontId="4" fillId="0" borderId="3" xfId="191" applyFont="1" applyFill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3" fontId="51" fillId="0" borderId="3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1" fontId="36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36" fillId="0" borderId="16" xfId="177" applyFont="1" applyBorder="1" applyAlignment="1" applyProtection="1">
      <alignment horizontal="left" vertical="center"/>
      <protection locked="0"/>
    </xf>
    <xf numFmtId="1" fontId="36" fillId="0" borderId="16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16" xfId="177" applyFont="1" applyFill="1" applyBorder="1" applyAlignment="1" applyProtection="1">
      <alignment horizontal="left" vertical="center"/>
      <protection locked="0"/>
    </xf>
    <xf numFmtId="0" fontId="49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40" fillId="0" borderId="0" xfId="0" applyFont="1" applyFill="1"/>
    <xf numFmtId="0" fontId="51" fillId="0" borderId="0" xfId="0" applyFont="1"/>
    <xf numFmtId="0" fontId="4" fillId="0" borderId="0" xfId="179" applyFont="1"/>
    <xf numFmtId="0" fontId="4" fillId="0" borderId="0" xfId="190" applyFont="1" applyAlignment="1">
      <alignment vertical="center" wrapText="1"/>
    </xf>
    <xf numFmtId="0" fontId="64" fillId="0" borderId="0" xfId="190" applyFont="1" applyAlignment="1">
      <alignment vertical="center" wrapText="1"/>
    </xf>
    <xf numFmtId="0" fontId="4" fillId="0" borderId="0" xfId="190" applyFont="1" applyFill="1" applyBorder="1" applyAlignment="1">
      <alignment vertical="center" wrapText="1"/>
    </xf>
    <xf numFmtId="168" fontId="66" fillId="0" borderId="12" xfId="190" applyNumberFormat="1" applyFont="1" applyFill="1" applyBorder="1" applyAlignment="1">
      <alignment horizontal="center" vertical="center" wrapText="1"/>
    </xf>
    <xf numFmtId="168" fontId="66" fillId="0" borderId="3" xfId="190" applyNumberFormat="1" applyFont="1" applyFill="1" applyBorder="1" applyAlignment="1">
      <alignment horizontal="center" vertical="center" wrapText="1"/>
    </xf>
    <xf numFmtId="168" fontId="66" fillId="0" borderId="15" xfId="190" applyNumberFormat="1" applyFont="1" applyFill="1" applyBorder="1" applyAlignment="1">
      <alignment horizontal="center" vertical="center" wrapText="1"/>
    </xf>
    <xf numFmtId="168" fontId="66" fillId="34" borderId="12" xfId="179" applyNumberFormat="1" applyFont="1" applyFill="1" applyBorder="1" applyAlignment="1">
      <alignment horizontal="center" vertical="center" wrapText="1"/>
    </xf>
    <xf numFmtId="168" fontId="66" fillId="34" borderId="3" xfId="179" applyNumberFormat="1" applyFont="1" applyFill="1" applyBorder="1" applyAlignment="1">
      <alignment horizontal="center" vertical="center" wrapText="1"/>
    </xf>
    <xf numFmtId="168" fontId="66" fillId="0" borderId="3" xfId="179" applyNumberFormat="1" applyFont="1" applyFill="1" applyBorder="1" applyAlignment="1">
      <alignment horizontal="center" vertical="center" wrapText="1"/>
    </xf>
    <xf numFmtId="0" fontId="52" fillId="0" borderId="3" xfId="178" applyFont="1" applyBorder="1" applyAlignment="1">
      <alignment horizontal="center" vertical="center" wrapText="1"/>
    </xf>
    <xf numFmtId="0" fontId="52" fillId="0" borderId="3" xfId="178" applyFont="1" applyFill="1" applyBorder="1" applyAlignment="1">
      <alignment horizontal="center" vertical="center" wrapText="1"/>
    </xf>
    <xf numFmtId="0" fontId="35" fillId="0" borderId="0" xfId="193" applyFont="1" applyFill="1"/>
    <xf numFmtId="0" fontId="42" fillId="0" borderId="0" xfId="193" applyFont="1" applyFill="1" applyAlignment="1">
      <alignment vertical="top"/>
    </xf>
    <xf numFmtId="0" fontId="35" fillId="0" borderId="0" xfId="193" applyFont="1" applyFill="1" applyAlignment="1">
      <alignment horizontal="center" vertical="center" wrapText="1"/>
    </xf>
    <xf numFmtId="0" fontId="30" fillId="0" borderId="3" xfId="193" applyFont="1" applyFill="1" applyBorder="1" applyAlignment="1">
      <alignment horizontal="center" vertical="center" wrapText="1"/>
    </xf>
    <xf numFmtId="0" fontId="30" fillId="0" borderId="0" xfId="193" applyFont="1" applyFill="1" applyAlignment="1">
      <alignment vertical="center" wrapText="1"/>
    </xf>
    <xf numFmtId="0" fontId="51" fillId="0" borderId="0" xfId="193" applyFont="1" applyFill="1" applyAlignment="1">
      <alignment vertical="center"/>
    </xf>
    <xf numFmtId="0" fontId="36" fillId="0" borderId="0" xfId="193" applyFont="1" applyFill="1"/>
    <xf numFmtId="0" fontId="36" fillId="0" borderId="0" xfId="193" applyFont="1" applyFill="1" applyAlignment="1">
      <alignment horizontal="center" vertical="top"/>
    </xf>
    <xf numFmtId="0" fontId="51" fillId="0" borderId="0" xfId="193" applyFont="1" applyFill="1"/>
    <xf numFmtId="0" fontId="34" fillId="0" borderId="0" xfId="184" applyFont="1" applyFill="1"/>
    <xf numFmtId="0" fontId="42" fillId="0" borderId="0" xfId="193" applyFont="1" applyFill="1"/>
    <xf numFmtId="0" fontId="37" fillId="0" borderId="0" xfId="193" applyFont="1" applyFill="1"/>
    <xf numFmtId="0" fontId="36" fillId="0" borderId="0" xfId="184" applyFont="1" applyFill="1"/>
    <xf numFmtId="0" fontId="48" fillId="0" borderId="0" xfId="193" applyFont="1" applyFill="1" applyBorder="1" applyAlignment="1">
      <alignment horizontal="center" vertical="top"/>
    </xf>
    <xf numFmtId="0" fontId="32" fillId="0" borderId="0" xfId="180" applyFont="1" applyBorder="1"/>
    <xf numFmtId="0" fontId="40" fillId="0" borderId="14" xfId="182" applyFont="1" applyBorder="1" applyAlignment="1">
      <alignment vertical="center"/>
    </xf>
    <xf numFmtId="0" fontId="40" fillId="0" borderId="12" xfId="182" applyFont="1" applyBorder="1" applyAlignment="1">
      <alignment vertical="center"/>
    </xf>
    <xf numFmtId="0" fontId="31" fillId="0" borderId="0" xfId="186" applyFont="1" applyFill="1" applyBorder="1" applyAlignment="1">
      <alignment horizontal="center" vertical="center" wrapText="1"/>
    </xf>
    <xf numFmtId="0" fontId="31" fillId="0" borderId="0" xfId="186" applyFont="1" applyBorder="1" applyAlignment="1">
      <alignment horizontal="left" vertical="center" wrapText="1"/>
    </xf>
    <xf numFmtId="167" fontId="4" fillId="0" borderId="0" xfId="186" applyNumberFormat="1" applyFont="1" applyFill="1" applyBorder="1" applyAlignment="1">
      <alignment horizontal="center" vertical="center"/>
    </xf>
    <xf numFmtId="0" fontId="4" fillId="0" borderId="0" xfId="186" applyFont="1" applyFill="1"/>
    <xf numFmtId="0" fontId="64" fillId="0" borderId="0" xfId="190" applyFont="1" applyAlignment="1">
      <alignment horizontal="center" vertical="center" wrapText="1"/>
    </xf>
    <xf numFmtId="0" fontId="4" fillId="0" borderId="23" xfId="190" applyFont="1" applyBorder="1" applyAlignment="1">
      <alignment horizontal="center" vertical="center" wrapText="1"/>
    </xf>
    <xf numFmtId="0" fontId="52" fillId="0" borderId="14" xfId="182" applyFont="1" applyBorder="1" applyAlignment="1">
      <alignment vertical="center"/>
    </xf>
    <xf numFmtId="0" fontId="36" fillId="0" borderId="14" xfId="0" applyFont="1" applyBorder="1"/>
    <xf numFmtId="0" fontId="70" fillId="0" borderId="0" xfId="0" applyFont="1"/>
    <xf numFmtId="167" fontId="46" fillId="0" borderId="0" xfId="0" applyNumberFormat="1" applyFont="1"/>
    <xf numFmtId="0" fontId="3" fillId="0" borderId="0" xfId="187" applyFont="1" applyFill="1" applyBorder="1"/>
    <xf numFmtId="0" fontId="3" fillId="0" borderId="0" xfId="187" applyFill="1" applyBorder="1"/>
    <xf numFmtId="0" fontId="37" fillId="35" borderId="3" xfId="183" applyFont="1" applyFill="1" applyBorder="1" applyAlignment="1">
      <alignment horizontal="center" vertical="center" wrapText="1"/>
    </xf>
    <xf numFmtId="0" fontId="35" fillId="0" borderId="0" xfId="183" applyFont="1" applyFill="1" applyBorder="1" applyAlignment="1">
      <alignment horizontal="center" vertical="center" wrapText="1"/>
    </xf>
    <xf numFmtId="0" fontId="36" fillId="0" borderId="0" xfId="183" applyFont="1" applyFill="1" applyBorder="1" applyAlignment="1">
      <alignment horizontal="left" wrapText="1"/>
    </xf>
    <xf numFmtId="168" fontId="1" fillId="0" borderId="0" xfId="187" applyNumberFormat="1" applyFont="1" applyFill="1" applyBorder="1" applyAlignment="1">
      <alignment horizontal="center"/>
    </xf>
    <xf numFmtId="0" fontId="47" fillId="36" borderId="0" xfId="183" applyFont="1" applyFill="1" applyBorder="1" applyAlignment="1">
      <alignment horizontal="center" vertical="center" wrapText="1"/>
    </xf>
    <xf numFmtId="168" fontId="5" fillId="38" borderId="3" xfId="183" applyNumberFormat="1" applyFont="1" applyFill="1" applyBorder="1" applyAlignment="1">
      <alignment horizontal="center" vertical="center"/>
    </xf>
    <xf numFmtId="0" fontId="46" fillId="0" borderId="0" xfId="0" applyNumberFormat="1" applyFont="1"/>
    <xf numFmtId="0" fontId="4" fillId="0" borderId="18" xfId="190" applyFont="1" applyBorder="1" applyAlignment="1">
      <alignment horizontal="center" vertical="center" wrapText="1"/>
    </xf>
    <xf numFmtId="168" fontId="66" fillId="0" borderId="25" xfId="190" applyNumberFormat="1" applyFont="1" applyFill="1" applyBorder="1" applyAlignment="1">
      <alignment horizontal="center" vertical="center" wrapText="1"/>
    </xf>
    <xf numFmtId="168" fontId="66" fillId="34" borderId="25" xfId="179" applyNumberFormat="1" applyFont="1" applyFill="1" applyBorder="1" applyAlignment="1">
      <alignment horizontal="center" vertical="center" wrapText="1"/>
    </xf>
    <xf numFmtId="167" fontId="64" fillId="0" borderId="0" xfId="190" applyNumberFormat="1" applyFont="1" applyAlignment="1">
      <alignment vertical="center" wrapText="1"/>
    </xf>
    <xf numFmtId="0" fontId="36" fillId="0" borderId="16" xfId="0" applyFont="1" applyBorder="1"/>
    <xf numFmtId="0" fontId="40" fillId="0" borderId="0" xfId="182" applyFont="1" applyBorder="1" applyAlignment="1">
      <alignment vertical="center"/>
    </xf>
    <xf numFmtId="0" fontId="25" fillId="0" borderId="14" xfId="182" applyFont="1" applyBorder="1" applyAlignment="1">
      <alignment horizontal="left" vertical="center"/>
    </xf>
    <xf numFmtId="3" fontId="4" fillId="39" borderId="3" xfId="189" applyNumberFormat="1" applyFont="1" applyFill="1" applyBorder="1" applyAlignment="1" applyProtection="1">
      <alignment horizontal="center"/>
      <protection locked="0"/>
    </xf>
    <xf numFmtId="0" fontId="82" fillId="0" borderId="0" xfId="0" applyFont="1"/>
    <xf numFmtId="0" fontId="0" fillId="0" borderId="3" xfId="0" applyBorder="1"/>
    <xf numFmtId="0" fontId="4" fillId="0" borderId="3" xfId="0" applyFont="1" applyBorder="1" applyAlignment="1">
      <alignment horizontal="center" vertical="center" wrapText="1"/>
    </xf>
    <xf numFmtId="0" fontId="0" fillId="38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86" applyFont="1" applyAlignment="1">
      <alignment horizontal="center" vertical="center"/>
    </xf>
    <xf numFmtId="0" fontId="83" fillId="38" borderId="0" xfId="186" applyFont="1" applyFill="1" applyAlignment="1">
      <alignment horizontal="center" vertical="center"/>
    </xf>
    <xf numFmtId="0" fontId="32" fillId="0" borderId="0" xfId="186" applyFont="1" applyAlignment="1">
      <alignment horizontal="center" vertical="center"/>
    </xf>
    <xf numFmtId="0" fontId="84" fillId="40" borderId="0" xfId="186" applyFont="1" applyFill="1" applyAlignment="1">
      <alignment horizontal="center" vertical="center"/>
    </xf>
    <xf numFmtId="0" fontId="27" fillId="0" borderId="0" xfId="186" applyFont="1" applyAlignment="1">
      <alignment horizontal="left" vertical="center"/>
    </xf>
    <xf numFmtId="0" fontId="73" fillId="0" borderId="0" xfId="186" applyFont="1" applyAlignment="1">
      <alignment horizontal="center" vertical="center"/>
    </xf>
    <xf numFmtId="0" fontId="4" fillId="0" borderId="3" xfId="188" applyFont="1" applyFill="1" applyBorder="1" applyAlignment="1">
      <alignment vertical="center" wrapText="1"/>
    </xf>
    <xf numFmtId="0" fontId="79" fillId="0" borderId="3" xfId="0" applyFont="1" applyBorder="1"/>
    <xf numFmtId="3" fontId="4" fillId="0" borderId="3" xfId="177" applyNumberFormat="1" applyFont="1" applyFill="1" applyBorder="1" applyAlignment="1" applyProtection="1">
      <alignment horizontal="center" vertical="center"/>
      <protection locked="0"/>
    </xf>
    <xf numFmtId="1" fontId="36" fillId="0" borderId="0" xfId="0" applyNumberFormat="1" applyFont="1"/>
    <xf numFmtId="1" fontId="40" fillId="0" borderId="3" xfId="182" applyNumberFormat="1" applyFont="1" applyBorder="1" applyAlignment="1">
      <alignment horizontal="center" vertical="center"/>
    </xf>
    <xf numFmtId="1" fontId="40" fillId="0" borderId="16" xfId="182" applyNumberFormat="1" applyFont="1" applyBorder="1" applyAlignment="1">
      <alignment horizontal="center" vertical="center"/>
    </xf>
    <xf numFmtId="1" fontId="25" fillId="0" borderId="16" xfId="182" applyNumberFormat="1" applyFont="1" applyBorder="1" applyAlignment="1">
      <alignment horizontal="center" vertical="center"/>
    </xf>
    <xf numFmtId="1" fontId="52" fillId="0" borderId="16" xfId="182" applyNumberFormat="1" applyFont="1" applyBorder="1" applyAlignment="1">
      <alignment horizontal="center" vertical="center"/>
    </xf>
    <xf numFmtId="0" fontId="85" fillId="0" borderId="14" xfId="182" applyFont="1" applyBorder="1" applyAlignment="1">
      <alignment vertical="center"/>
    </xf>
    <xf numFmtId="168" fontId="36" fillId="0" borderId="0" xfId="0" applyNumberFormat="1" applyFont="1"/>
    <xf numFmtId="168" fontId="36" fillId="29" borderId="20" xfId="0" applyNumberFormat="1" applyFont="1" applyFill="1" applyBorder="1" applyAlignment="1">
      <alignment horizontal="center" vertical="center"/>
    </xf>
    <xf numFmtId="168" fontId="36" fillId="29" borderId="16" xfId="0" applyNumberFormat="1" applyFont="1" applyFill="1" applyBorder="1" applyAlignment="1">
      <alignment horizontal="center" vertical="center"/>
    </xf>
    <xf numFmtId="168" fontId="36" fillId="29" borderId="21" xfId="0" applyNumberFormat="1" applyFont="1" applyFill="1" applyBorder="1" applyAlignment="1">
      <alignment horizontal="center" vertical="center"/>
    </xf>
    <xf numFmtId="168" fontId="36" fillId="29" borderId="17" xfId="0" applyNumberFormat="1" applyFont="1" applyFill="1" applyBorder="1" applyAlignment="1">
      <alignment horizontal="center" vertical="center"/>
    </xf>
    <xf numFmtId="168" fontId="36" fillId="0" borderId="20" xfId="0" applyNumberFormat="1" applyFont="1" applyBorder="1" applyAlignment="1">
      <alignment horizontal="center" vertical="center"/>
    </xf>
    <xf numFmtId="168" fontId="36" fillId="0" borderId="16" xfId="0" applyNumberFormat="1" applyFont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0" fontId="4" fillId="0" borderId="35" xfId="190" applyFont="1" applyFill="1" applyBorder="1" applyAlignment="1">
      <alignment vertical="center" wrapText="1"/>
    </xf>
    <xf numFmtId="0" fontId="52" fillId="0" borderId="38" xfId="178" applyFont="1" applyBorder="1" applyAlignment="1">
      <alignment horizontal="center" vertical="center" wrapText="1"/>
    </xf>
    <xf numFmtId="0" fontId="52" fillId="0" borderId="30" xfId="178" applyFont="1" applyFill="1" applyBorder="1" applyAlignment="1">
      <alignment horizontal="center" vertical="center" wrapText="1"/>
    </xf>
    <xf numFmtId="0" fontId="64" fillId="0" borderId="31" xfId="179" applyFont="1" applyFill="1" applyBorder="1" applyAlignment="1">
      <alignment horizontal="center" vertical="center" wrapText="1"/>
    </xf>
    <xf numFmtId="0" fontId="4" fillId="0" borderId="39" xfId="190" applyFont="1" applyBorder="1" applyAlignment="1">
      <alignment horizontal="center" vertical="center" wrapText="1"/>
    </xf>
    <xf numFmtId="0" fontId="4" fillId="0" borderId="40" xfId="190" applyFont="1" applyBorder="1" applyAlignment="1">
      <alignment horizontal="center" vertical="center" wrapText="1"/>
    </xf>
    <xf numFmtId="0" fontId="6" fillId="34" borderId="43" xfId="190" applyFont="1" applyFill="1" applyBorder="1" applyAlignment="1">
      <alignment horizontal="left" vertical="center" wrapText="1"/>
    </xf>
    <xf numFmtId="168" fontId="65" fillId="0" borderId="44" xfId="190" applyNumberFormat="1" applyFont="1" applyFill="1" applyBorder="1" applyAlignment="1">
      <alignment horizontal="center" vertical="center" wrapText="1"/>
    </xf>
    <xf numFmtId="0" fontId="6" fillId="0" borderId="27" xfId="190" applyFont="1" applyBorder="1" applyAlignment="1">
      <alignment horizontal="left" vertical="center" wrapText="1"/>
    </xf>
    <xf numFmtId="168" fontId="65" fillId="0" borderId="26" xfId="190" applyNumberFormat="1" applyFont="1" applyFill="1" applyBorder="1" applyAlignment="1">
      <alignment horizontal="center" vertical="center" wrapText="1"/>
    </xf>
    <xf numFmtId="0" fontId="6" fillId="0" borderId="39" xfId="190" applyFont="1" applyBorder="1" applyAlignment="1">
      <alignment horizontal="left" vertical="center" wrapText="1"/>
    </xf>
    <xf numFmtId="168" fontId="65" fillId="0" borderId="45" xfId="190" applyNumberFormat="1" applyFont="1" applyFill="1" applyBorder="1" applyAlignment="1">
      <alignment horizontal="center" vertical="center" wrapText="1"/>
    </xf>
    <xf numFmtId="0" fontId="6" fillId="34" borderId="43" xfId="190" applyFont="1" applyFill="1" applyBorder="1" applyAlignment="1">
      <alignment vertical="center" wrapText="1"/>
    </xf>
    <xf numFmtId="167" fontId="65" fillId="34" borderId="44" xfId="179" applyNumberFormat="1" applyFont="1" applyFill="1" applyBorder="1" applyAlignment="1">
      <alignment horizontal="center" vertical="center" wrapText="1"/>
    </xf>
    <xf numFmtId="0" fontId="6" fillId="34" borderId="27" xfId="190" applyFont="1" applyFill="1" applyBorder="1" applyAlignment="1">
      <alignment horizontal="left" vertical="center" wrapText="1"/>
    </xf>
    <xf numFmtId="167" fontId="65" fillId="34" borderId="26" xfId="179" applyNumberFormat="1" applyFont="1" applyFill="1" applyBorder="1" applyAlignment="1">
      <alignment horizontal="center" vertical="center" wrapText="1"/>
    </xf>
    <xf numFmtId="0" fontId="6" fillId="0" borderId="27" xfId="190" applyFont="1" applyBorder="1" applyAlignment="1">
      <alignment vertical="center" wrapText="1"/>
    </xf>
    <xf numFmtId="167" fontId="65" fillId="0" borderId="26" xfId="179" applyNumberFormat="1" applyFont="1" applyFill="1" applyBorder="1" applyAlignment="1">
      <alignment horizontal="center" vertical="center" wrapText="1"/>
    </xf>
    <xf numFmtId="0" fontId="6" fillId="0" borderId="28" xfId="190" applyFont="1" applyBorder="1" applyAlignment="1">
      <alignment vertical="center" wrapText="1"/>
    </xf>
    <xf numFmtId="168" fontId="66" fillId="34" borderId="48" xfId="179" applyNumberFormat="1" applyFont="1" applyFill="1" applyBorder="1" applyAlignment="1">
      <alignment horizontal="center" vertical="center" wrapText="1"/>
    </xf>
    <xf numFmtId="168" fontId="66" fillId="0" borderId="36" xfId="179" applyNumberFormat="1" applyFont="1" applyFill="1" applyBorder="1" applyAlignment="1">
      <alignment horizontal="center" vertical="center" wrapText="1"/>
    </xf>
    <xf numFmtId="167" fontId="65" fillId="0" borderId="37" xfId="179" applyNumberFormat="1" applyFont="1" applyFill="1" applyBorder="1" applyAlignment="1">
      <alignment horizontal="center" vertical="center" wrapText="1"/>
    </xf>
    <xf numFmtId="168" fontId="86" fillId="0" borderId="3" xfId="177" applyNumberFormat="1" applyFont="1" applyFill="1" applyBorder="1" applyAlignment="1" applyProtection="1">
      <alignment horizontal="center" vertical="center"/>
      <protection locked="0"/>
    </xf>
    <xf numFmtId="168" fontId="87" fillId="0" borderId="3" xfId="0" applyNumberFormat="1" applyFont="1" applyFill="1" applyBorder="1" applyAlignment="1">
      <alignment horizontal="center" vertical="center"/>
    </xf>
    <xf numFmtId="168" fontId="66" fillId="0" borderId="3" xfId="0" applyNumberFormat="1" applyFont="1" applyFill="1" applyBorder="1" applyAlignment="1">
      <alignment horizontal="center" vertical="center"/>
    </xf>
    <xf numFmtId="168" fontId="66" fillId="0" borderId="3" xfId="177" applyNumberFormat="1" applyFont="1" applyFill="1" applyBorder="1" applyAlignment="1" applyProtection="1">
      <alignment horizontal="center" vertical="center"/>
      <protection locked="0"/>
    </xf>
    <xf numFmtId="3" fontId="79" fillId="39" borderId="3" xfId="189" applyNumberFormat="1" applyFont="1" applyFill="1" applyBorder="1" applyAlignment="1" applyProtection="1">
      <alignment horizontal="center" vertical="center"/>
    </xf>
    <xf numFmtId="49" fontId="88" fillId="32" borderId="0" xfId="0" applyNumberFormat="1" applyFont="1" applyFill="1"/>
    <xf numFmtId="168" fontId="66" fillId="0" borderId="26" xfId="0" applyNumberFormat="1" applyFont="1" applyFill="1" applyBorder="1" applyAlignment="1">
      <alignment horizontal="center" vertical="center"/>
    </xf>
    <xf numFmtId="3" fontId="69" fillId="0" borderId="0" xfId="193" applyNumberFormat="1" applyFont="1" applyFill="1" applyBorder="1" applyAlignment="1">
      <alignment horizontal="center"/>
    </xf>
    <xf numFmtId="0" fontId="30" fillId="0" borderId="27" xfId="193" applyFont="1" applyFill="1" applyBorder="1" applyAlignment="1">
      <alignment horizontal="center" vertical="center" wrapText="1"/>
    </xf>
    <xf numFmtId="0" fontId="30" fillId="0" borderId="26" xfId="193" applyFont="1" applyFill="1" applyBorder="1" applyAlignment="1">
      <alignment horizontal="center" vertical="center" wrapText="1"/>
    </xf>
    <xf numFmtId="0" fontId="27" fillId="34" borderId="3" xfId="190" applyFont="1" applyFill="1" applyBorder="1" applyAlignment="1">
      <alignment vertical="center" wrapText="1"/>
    </xf>
    <xf numFmtId="168" fontId="27" fillId="39" borderId="3" xfId="179" applyNumberFormat="1" applyFont="1" applyFill="1" applyBorder="1" applyAlignment="1">
      <alignment horizontal="center" vertical="center" wrapText="1"/>
    </xf>
    <xf numFmtId="168" fontId="27" fillId="0" borderId="3" xfId="179" applyNumberFormat="1" applyFont="1" applyFill="1" applyBorder="1" applyAlignment="1">
      <alignment horizontal="center" vertical="center" wrapText="1"/>
    </xf>
    <xf numFmtId="0" fontId="27" fillId="0" borderId="3" xfId="179" applyFont="1" applyBorder="1" applyAlignment="1">
      <alignment horizontal="left" vertical="center" wrapText="1"/>
    </xf>
    <xf numFmtId="3" fontId="4" fillId="0" borderId="0" xfId="190" applyNumberFormat="1" applyFont="1" applyAlignment="1">
      <alignment vertical="center" wrapText="1"/>
    </xf>
    <xf numFmtId="0" fontId="27" fillId="0" borderId="3" xfId="190" applyFont="1" applyBorder="1" applyAlignment="1">
      <alignment vertical="center" wrapText="1"/>
    </xf>
    <xf numFmtId="0" fontId="27" fillId="0" borderId="3" xfId="174" applyFont="1" applyBorder="1" applyAlignment="1">
      <alignment vertical="center" wrapText="1"/>
    </xf>
    <xf numFmtId="168" fontId="27" fillId="0" borderId="3" xfId="174" applyNumberFormat="1" applyFont="1" applyFill="1" applyBorder="1" applyAlignment="1">
      <alignment horizontal="center" vertical="center" wrapText="1"/>
    </xf>
    <xf numFmtId="3" fontId="90" fillId="0" borderId="0" xfId="179" applyNumberFormat="1" applyFont="1" applyFill="1"/>
    <xf numFmtId="0" fontId="90" fillId="0" borderId="0" xfId="179" applyFont="1" applyFill="1"/>
    <xf numFmtId="168" fontId="65" fillId="0" borderId="3" xfId="179" applyNumberFormat="1" applyFont="1" applyFill="1" applyBorder="1" applyAlignment="1">
      <alignment horizontal="center" vertical="center" wrapText="1"/>
    </xf>
    <xf numFmtId="168" fontId="65" fillId="0" borderId="3" xfId="174" applyNumberFormat="1" applyFont="1" applyFill="1" applyBorder="1" applyAlignment="1">
      <alignment horizontal="center" vertical="center"/>
    </xf>
    <xf numFmtId="0" fontId="91" fillId="0" borderId="3" xfId="193" applyFont="1" applyFill="1" applyBorder="1" applyAlignment="1">
      <alignment horizontal="center" vertical="center" wrapText="1"/>
    </xf>
    <xf numFmtId="0" fontId="91" fillId="0" borderId="26" xfId="193" applyFont="1" applyFill="1" applyBorder="1" applyAlignment="1">
      <alignment horizontal="center" vertical="center" wrapText="1"/>
    </xf>
    <xf numFmtId="0" fontId="46" fillId="0" borderId="3" xfId="193" applyFont="1" applyFill="1" applyBorder="1" applyAlignment="1">
      <alignment horizontal="center" vertical="center" wrapText="1"/>
    </xf>
    <xf numFmtId="0" fontId="78" fillId="0" borderId="3" xfId="193" applyFont="1" applyFill="1" applyBorder="1" applyAlignment="1">
      <alignment horizontal="center" vertical="center" wrapText="1"/>
    </xf>
    <xf numFmtId="0" fontId="69" fillId="0" borderId="3" xfId="193" applyFont="1" applyFill="1" applyBorder="1" applyAlignment="1">
      <alignment horizontal="center" vertical="center" wrapText="1"/>
    </xf>
    <xf numFmtId="0" fontId="52" fillId="0" borderId="27" xfId="193" applyFont="1" applyFill="1" applyBorder="1" applyAlignment="1">
      <alignment horizontal="left" vertical="center"/>
    </xf>
    <xf numFmtId="3" fontId="73" fillId="0" borderId="3" xfId="177" applyNumberFormat="1" applyFont="1" applyFill="1" applyBorder="1" applyAlignment="1" applyProtection="1">
      <alignment horizontal="center" vertical="center"/>
      <protection locked="0"/>
    </xf>
    <xf numFmtId="3" fontId="52" fillId="0" borderId="3" xfId="193" applyNumberFormat="1" applyFont="1" applyFill="1" applyBorder="1" applyAlignment="1">
      <alignment horizontal="center" vertical="center"/>
    </xf>
    <xf numFmtId="168" fontId="25" fillId="0" borderId="3" xfId="193" applyNumberFormat="1" applyFont="1" applyFill="1" applyBorder="1" applyAlignment="1">
      <alignment horizontal="center" vertical="center"/>
    </xf>
    <xf numFmtId="168" fontId="41" fillId="0" borderId="3" xfId="193" applyNumberFormat="1" applyFont="1" applyFill="1" applyBorder="1" applyAlignment="1">
      <alignment horizontal="center" vertical="center"/>
    </xf>
    <xf numFmtId="168" fontId="52" fillId="0" borderId="3" xfId="193" applyNumberFormat="1" applyFont="1" applyFill="1" applyBorder="1" applyAlignment="1">
      <alignment horizontal="center" vertical="center"/>
    </xf>
    <xf numFmtId="168" fontId="48" fillId="0" borderId="3" xfId="193" applyNumberFormat="1" applyFont="1" applyFill="1" applyBorder="1" applyAlignment="1">
      <alignment horizontal="center" vertical="center"/>
    </xf>
    <xf numFmtId="168" fontId="48" fillId="0" borderId="26" xfId="193" applyNumberFormat="1" applyFont="1" applyFill="1" applyBorder="1" applyAlignment="1">
      <alignment horizontal="center" vertical="center"/>
    </xf>
    <xf numFmtId="3" fontId="73" fillId="0" borderId="3" xfId="0" applyNumberFormat="1" applyFont="1" applyFill="1" applyBorder="1" applyAlignment="1">
      <alignment horizontal="center" vertical="center"/>
    </xf>
    <xf numFmtId="3" fontId="25" fillId="0" borderId="3" xfId="193" applyNumberFormat="1" applyFont="1" applyFill="1" applyBorder="1" applyAlignment="1">
      <alignment horizontal="center" vertical="center"/>
    </xf>
    <xf numFmtId="168" fontId="41" fillId="0" borderId="26" xfId="193" applyNumberFormat="1" applyFont="1" applyFill="1" applyBorder="1" applyAlignment="1">
      <alignment horizontal="center" vertical="center"/>
    </xf>
    <xf numFmtId="3" fontId="25" fillId="0" borderId="36" xfId="193" applyNumberFormat="1" applyFont="1" applyFill="1" applyBorder="1" applyAlignment="1">
      <alignment horizontal="center" vertical="center"/>
    </xf>
    <xf numFmtId="168" fontId="25" fillId="0" borderId="36" xfId="193" applyNumberFormat="1" applyFont="1" applyFill="1" applyBorder="1" applyAlignment="1">
      <alignment horizontal="center" vertical="center"/>
    </xf>
    <xf numFmtId="168" fontId="41" fillId="0" borderId="36" xfId="193" applyNumberFormat="1" applyFont="1" applyFill="1" applyBorder="1" applyAlignment="1">
      <alignment horizontal="center" vertical="center"/>
    </xf>
    <xf numFmtId="168" fontId="41" fillId="0" borderId="37" xfId="193" applyNumberFormat="1" applyFont="1" applyFill="1" applyBorder="1" applyAlignment="1">
      <alignment horizontal="center" vertical="center"/>
    </xf>
    <xf numFmtId="3" fontId="73" fillId="0" borderId="36" xfId="0" applyNumberFormat="1" applyFont="1" applyFill="1" applyBorder="1" applyAlignment="1">
      <alignment horizontal="center" vertical="center"/>
    </xf>
    <xf numFmtId="0" fontId="25" fillId="0" borderId="27" xfId="193" applyFont="1" applyFill="1" applyBorder="1" applyAlignment="1">
      <alignment vertical="center"/>
    </xf>
    <xf numFmtId="0" fontId="25" fillId="0" borderId="28" xfId="193" applyFont="1" applyFill="1" applyBorder="1" applyAlignment="1">
      <alignment vertical="center"/>
    </xf>
    <xf numFmtId="168" fontId="27" fillId="34" borderId="3" xfId="190" applyNumberFormat="1" applyFont="1" applyFill="1" applyBorder="1" applyAlignment="1">
      <alignment horizontal="center" vertical="center" wrapText="1"/>
    </xf>
    <xf numFmtId="168" fontId="65" fillId="39" borderId="3" xfId="179" applyNumberFormat="1" applyFont="1" applyFill="1" applyBorder="1" applyAlignment="1">
      <alignment horizontal="center" vertical="center" wrapText="1"/>
    </xf>
    <xf numFmtId="168" fontId="65" fillId="0" borderId="3" xfId="174" applyNumberFormat="1" applyFont="1" applyFill="1" applyBorder="1" applyAlignment="1">
      <alignment horizontal="center" vertical="center" wrapText="1"/>
    </xf>
    <xf numFmtId="0" fontId="64" fillId="0" borderId="3" xfId="190" applyFont="1" applyBorder="1" applyAlignment="1">
      <alignment horizontal="center" vertical="center" wrapText="1"/>
    </xf>
    <xf numFmtId="0" fontId="64" fillId="0" borderId="3" xfId="190" applyFont="1" applyFill="1" applyBorder="1" applyAlignment="1">
      <alignment horizontal="center" vertical="center" wrapText="1"/>
    </xf>
    <xf numFmtId="0" fontId="35" fillId="39" borderId="0" xfId="193" applyFont="1" applyFill="1"/>
    <xf numFmtId="0" fontId="48" fillId="39" borderId="0" xfId="193" applyFont="1" applyFill="1" applyBorder="1" applyAlignment="1">
      <alignment horizontal="center" vertical="top"/>
    </xf>
    <xf numFmtId="0" fontId="42" fillId="39" borderId="0" xfId="193" applyFont="1" applyFill="1" applyAlignment="1">
      <alignment vertical="top"/>
    </xf>
    <xf numFmtId="0" fontId="35" fillId="39" borderId="0" xfId="193" applyFont="1" applyFill="1" applyAlignment="1">
      <alignment horizontal="center" vertical="center" wrapText="1"/>
    </xf>
    <xf numFmtId="0" fontId="69" fillId="39" borderId="3" xfId="193" applyFont="1" applyFill="1" applyBorder="1" applyAlignment="1">
      <alignment horizontal="center" vertical="center" wrapText="1"/>
    </xf>
    <xf numFmtId="0" fontId="78" fillId="39" borderId="3" xfId="193" applyFont="1" applyFill="1" applyBorder="1" applyAlignment="1">
      <alignment horizontal="center" vertical="center" wrapText="1"/>
    </xf>
    <xf numFmtId="0" fontId="46" fillId="39" borderId="3" xfId="193" applyFont="1" applyFill="1" applyBorder="1" applyAlignment="1">
      <alignment horizontal="center" vertical="center" wrapText="1"/>
    </xf>
    <xf numFmtId="0" fontId="91" fillId="39" borderId="3" xfId="193" applyFont="1" applyFill="1" applyBorder="1" applyAlignment="1">
      <alignment horizontal="center" vertical="center" wrapText="1"/>
    </xf>
    <xf numFmtId="0" fontId="91" fillId="39" borderId="26" xfId="193" applyFont="1" applyFill="1" applyBorder="1" applyAlignment="1">
      <alignment horizontal="center" vertical="center" wrapText="1"/>
    </xf>
    <xf numFmtId="0" fontId="30" fillId="39" borderId="27" xfId="193" applyFont="1" applyFill="1" applyBorder="1" applyAlignment="1">
      <alignment horizontal="center" vertical="center" wrapText="1"/>
    </xf>
    <xf numFmtId="0" fontId="30" fillId="39" borderId="3" xfId="193" applyFont="1" applyFill="1" applyBorder="1" applyAlignment="1">
      <alignment horizontal="center" vertical="center" wrapText="1"/>
    </xf>
    <xf numFmtId="0" fontId="30" fillId="39" borderId="0" xfId="193" applyFont="1" applyFill="1" applyAlignment="1">
      <alignment vertical="center" wrapText="1"/>
    </xf>
    <xf numFmtId="0" fontId="52" fillId="39" borderId="27" xfId="193" applyFont="1" applyFill="1" applyBorder="1" applyAlignment="1">
      <alignment horizontal="left" vertical="center"/>
    </xf>
    <xf numFmtId="3" fontId="73" fillId="39" borderId="3" xfId="177" applyNumberFormat="1" applyFont="1" applyFill="1" applyBorder="1" applyAlignment="1" applyProtection="1">
      <alignment horizontal="center" vertical="center"/>
      <protection locked="0"/>
    </xf>
    <xf numFmtId="168" fontId="52" fillId="39" borderId="3" xfId="193" applyNumberFormat="1" applyFont="1" applyFill="1" applyBorder="1" applyAlignment="1">
      <alignment horizontal="center" vertical="center"/>
    </xf>
    <xf numFmtId="3" fontId="52" fillId="39" borderId="3" xfId="193" applyNumberFormat="1" applyFont="1" applyFill="1" applyBorder="1" applyAlignment="1">
      <alignment horizontal="center" vertical="center"/>
    </xf>
    <xf numFmtId="168" fontId="52" fillId="39" borderId="26" xfId="193" applyNumberFormat="1" applyFont="1" applyFill="1" applyBorder="1" applyAlignment="1">
      <alignment horizontal="center" vertical="center"/>
    </xf>
    <xf numFmtId="0" fontId="51" fillId="39" borderId="0" xfId="193" applyFont="1" applyFill="1" applyAlignment="1">
      <alignment vertical="center"/>
    </xf>
    <xf numFmtId="0" fontId="25" fillId="39" borderId="27" xfId="193" applyFont="1" applyFill="1" applyBorder="1" applyAlignment="1">
      <alignment vertical="center"/>
    </xf>
    <xf numFmtId="3" fontId="73" fillId="39" borderId="3" xfId="0" applyNumberFormat="1" applyFont="1" applyFill="1" applyBorder="1" applyAlignment="1">
      <alignment horizontal="center" vertical="center"/>
    </xf>
    <xf numFmtId="168" fontId="25" fillId="39" borderId="3" xfId="193" applyNumberFormat="1" applyFont="1" applyFill="1" applyBorder="1" applyAlignment="1">
      <alignment horizontal="center" vertical="center"/>
    </xf>
    <xf numFmtId="168" fontId="25" fillId="39" borderId="26" xfId="193" applyNumberFormat="1" applyFont="1" applyFill="1" applyBorder="1" applyAlignment="1">
      <alignment horizontal="center" vertical="center"/>
    </xf>
    <xf numFmtId="0" fontId="36" fillId="39" borderId="0" xfId="193" applyFont="1" applyFill="1"/>
    <xf numFmtId="0" fontId="36" fillId="39" borderId="0" xfId="193" applyFont="1" applyFill="1" applyAlignment="1">
      <alignment horizontal="center" vertical="top"/>
    </xf>
    <xf numFmtId="0" fontId="25" fillId="39" borderId="27" xfId="193" applyFont="1" applyFill="1" applyBorder="1" applyAlignment="1">
      <alignment vertical="center" wrapText="1"/>
    </xf>
    <xf numFmtId="0" fontId="25" fillId="39" borderId="39" xfId="193" applyFont="1" applyFill="1" applyBorder="1" applyAlignment="1">
      <alignment vertical="center"/>
    </xf>
    <xf numFmtId="3" fontId="73" fillId="39" borderId="15" xfId="0" applyNumberFormat="1" applyFont="1" applyFill="1" applyBorder="1" applyAlignment="1">
      <alignment horizontal="center" vertical="center"/>
    </xf>
    <xf numFmtId="168" fontId="25" fillId="39" borderId="15" xfId="193" applyNumberFormat="1" applyFont="1" applyFill="1" applyBorder="1" applyAlignment="1">
      <alignment horizontal="center" vertical="center"/>
    </xf>
    <xf numFmtId="3" fontId="52" fillId="39" borderId="15" xfId="193" applyNumberFormat="1" applyFont="1" applyFill="1" applyBorder="1" applyAlignment="1">
      <alignment horizontal="center" vertical="center"/>
    </xf>
    <xf numFmtId="168" fontId="25" fillId="39" borderId="45" xfId="193" applyNumberFormat="1" applyFont="1" applyFill="1" applyBorder="1" applyAlignment="1">
      <alignment horizontal="center" vertical="center"/>
    </xf>
    <xf numFmtId="0" fontId="52" fillId="39" borderId="3" xfId="193" applyFont="1" applyFill="1" applyBorder="1" applyAlignment="1">
      <alignment horizontal="center" vertical="center"/>
    </xf>
    <xf numFmtId="168" fontId="98" fillId="39" borderId="3" xfId="193" applyNumberFormat="1" applyFont="1" applyFill="1" applyBorder="1" applyAlignment="1">
      <alignment horizontal="center" vertical="center"/>
    </xf>
    <xf numFmtId="168" fontId="25" fillId="39" borderId="3" xfId="184" applyNumberFormat="1" applyFont="1" applyFill="1" applyBorder="1" applyAlignment="1">
      <alignment horizontal="center" vertical="center"/>
    </xf>
    <xf numFmtId="0" fontId="52" fillId="39" borderId="3" xfId="184" applyFont="1" applyFill="1" applyBorder="1" applyAlignment="1">
      <alignment horizontal="center" vertical="center"/>
    </xf>
    <xf numFmtId="167" fontId="25" fillId="39" borderId="3" xfId="184" applyNumberFormat="1" applyFont="1" applyFill="1" applyBorder="1" applyAlignment="1">
      <alignment horizontal="center" vertical="center"/>
    </xf>
    <xf numFmtId="167" fontId="25" fillId="39" borderId="3" xfId="193" applyNumberFormat="1" applyFont="1" applyFill="1" applyBorder="1" applyAlignment="1">
      <alignment horizontal="center" vertical="center"/>
    </xf>
    <xf numFmtId="0" fontId="42" fillId="39" borderId="0" xfId="193" applyFont="1" applyFill="1"/>
    <xf numFmtId="0" fontId="37" fillId="39" borderId="0" xfId="193" applyFont="1" applyFill="1"/>
    <xf numFmtId="168" fontId="52" fillId="39" borderId="0" xfId="193" applyNumberFormat="1" applyFont="1" applyFill="1"/>
    <xf numFmtId="168" fontId="25" fillId="39" borderId="0" xfId="184" applyNumberFormat="1" applyFont="1" applyFill="1"/>
    <xf numFmtId="0" fontId="36" fillId="39" borderId="0" xfId="184" applyFont="1" applyFill="1"/>
    <xf numFmtId="0" fontId="1" fillId="0" borderId="0" xfId="0" applyFont="1" applyAlignment="1">
      <alignment horizontal="center"/>
    </xf>
    <xf numFmtId="0" fontId="99" fillId="0" borderId="19" xfId="190" applyFont="1" applyBorder="1" applyAlignment="1">
      <alignment horizontal="center" vertical="center" wrapText="1"/>
    </xf>
    <xf numFmtId="0" fontId="99" fillId="0" borderId="34" xfId="190" applyFont="1" applyBorder="1" applyAlignment="1">
      <alignment horizontal="center" vertical="center" wrapText="1"/>
    </xf>
    <xf numFmtId="0" fontId="99" fillId="0" borderId="24" xfId="190" applyFont="1" applyBorder="1" applyAlignment="1">
      <alignment horizontal="center" vertical="center" wrapText="1"/>
    </xf>
    <xf numFmtId="0" fontId="93" fillId="0" borderId="15" xfId="179" applyFont="1" applyBorder="1" applyAlignment="1">
      <alignment horizontal="center" vertical="center" wrapText="1"/>
    </xf>
    <xf numFmtId="0" fontId="93" fillId="0" borderId="12" xfId="179" applyFont="1" applyBorder="1" applyAlignment="1">
      <alignment horizontal="center" vertical="center" wrapText="1"/>
    </xf>
    <xf numFmtId="0" fontId="89" fillId="0" borderId="0" xfId="179" applyFont="1" applyFill="1" applyAlignment="1">
      <alignment horizontal="right" vertical="top"/>
    </xf>
    <xf numFmtId="0" fontId="96" fillId="0" borderId="0" xfId="179" applyFont="1" applyAlignment="1">
      <alignment horizontal="center" vertical="top" wrapText="1"/>
    </xf>
    <xf numFmtId="0" fontId="96" fillId="0" borderId="0" xfId="190" applyFont="1" applyFill="1" applyAlignment="1">
      <alignment horizontal="center" vertical="top" wrapText="1"/>
    </xf>
    <xf numFmtId="0" fontId="27" fillId="0" borderId="3" xfId="174" applyFont="1" applyFill="1" applyBorder="1" applyAlignment="1">
      <alignment horizontal="center" vertical="center" wrapText="1"/>
    </xf>
    <xf numFmtId="0" fontId="27" fillId="0" borderId="3" xfId="179" applyFont="1" applyBorder="1" applyAlignment="1">
      <alignment horizontal="center" vertical="center" wrapText="1"/>
    </xf>
    <xf numFmtId="0" fontId="97" fillId="0" borderId="0" xfId="190" applyFont="1" applyFill="1" applyAlignment="1">
      <alignment horizontal="center" vertical="top" wrapText="1"/>
    </xf>
    <xf numFmtId="0" fontId="27" fillId="0" borderId="15" xfId="174" applyFont="1" applyFill="1" applyBorder="1" applyAlignment="1">
      <alignment horizontal="center" vertical="center" wrapText="1"/>
    </xf>
    <xf numFmtId="0" fontId="27" fillId="0" borderId="12" xfId="174" applyFont="1" applyFill="1" applyBorder="1" applyAlignment="1">
      <alignment horizontal="center" vertical="center" wrapText="1"/>
    </xf>
    <xf numFmtId="0" fontId="27" fillId="0" borderId="0" xfId="179" applyFont="1" applyFill="1" applyAlignment="1">
      <alignment horizontal="center" wrapText="1"/>
    </xf>
    <xf numFmtId="0" fontId="65" fillId="0" borderId="0" xfId="179" applyFont="1" applyFill="1" applyAlignment="1">
      <alignment horizontal="center"/>
    </xf>
    <xf numFmtId="0" fontId="6" fillId="37" borderId="46" xfId="190" applyFont="1" applyFill="1" applyBorder="1" applyAlignment="1">
      <alignment horizontal="center" vertical="center" wrapText="1"/>
    </xf>
    <xf numFmtId="0" fontId="6" fillId="37" borderId="32" xfId="190" applyFont="1" applyFill="1" applyBorder="1" applyAlignment="1">
      <alignment horizontal="center" vertical="center" wrapText="1"/>
    </xf>
    <xf numFmtId="0" fontId="6" fillId="37" borderId="47" xfId="190" applyFont="1" applyFill="1" applyBorder="1" applyAlignment="1">
      <alignment horizontal="center" vertical="center" wrapText="1"/>
    </xf>
    <xf numFmtId="0" fontId="5" fillId="0" borderId="0" xfId="179" applyFont="1" applyAlignment="1">
      <alignment horizontal="left" wrapText="1"/>
    </xf>
    <xf numFmtId="0" fontId="6" fillId="37" borderId="41" xfId="190" applyFont="1" applyFill="1" applyBorder="1" applyAlignment="1">
      <alignment horizontal="center" vertical="center" wrapText="1"/>
    </xf>
    <xf numFmtId="0" fontId="44" fillId="37" borderId="33" xfId="190" applyFont="1" applyFill="1" applyBorder="1" applyAlignment="1">
      <alignment horizontal="center" vertical="center" wrapText="1"/>
    </xf>
    <xf numFmtId="0" fontId="44" fillId="37" borderId="42" xfId="190" applyFont="1" applyFill="1" applyBorder="1" applyAlignment="1">
      <alignment horizontal="center" vertical="center" wrapText="1"/>
    </xf>
    <xf numFmtId="0" fontId="40" fillId="39" borderId="49" xfId="193" applyFont="1" applyFill="1" applyBorder="1" applyAlignment="1">
      <alignment horizontal="center" vertical="center" wrapText="1"/>
    </xf>
    <xf numFmtId="0" fontId="40" fillId="39" borderId="43" xfId="193" applyFont="1" applyFill="1" applyBorder="1" applyAlignment="1">
      <alignment horizontal="center" vertical="center" wrapText="1"/>
    </xf>
    <xf numFmtId="0" fontId="95" fillId="39" borderId="0" xfId="193" applyFont="1" applyFill="1" applyAlignment="1">
      <alignment horizontal="center" vertical="center" wrapText="1"/>
    </xf>
    <xf numFmtId="0" fontId="47" fillId="39" borderId="30" xfId="193" applyFont="1" applyFill="1" applyBorder="1" applyAlignment="1">
      <alignment horizontal="center" vertical="center" wrapText="1"/>
    </xf>
    <xf numFmtId="0" fontId="47" fillId="39" borderId="31" xfId="193" applyFont="1" applyFill="1" applyBorder="1" applyAlignment="1">
      <alignment horizontal="center" vertical="center" wrapText="1"/>
    </xf>
    <xf numFmtId="0" fontId="94" fillId="0" borderId="0" xfId="193" applyFont="1" applyFill="1" applyAlignment="1">
      <alignment horizontal="center" vertical="center" wrapText="1"/>
    </xf>
    <xf numFmtId="0" fontId="92" fillId="0" borderId="0" xfId="193" applyFont="1" applyFill="1" applyAlignment="1">
      <alignment horizontal="center"/>
    </xf>
    <xf numFmtId="0" fontId="40" fillId="0" borderId="49" xfId="193" applyFont="1" applyFill="1" applyBorder="1" applyAlignment="1">
      <alignment horizontal="center" vertical="center" wrapText="1"/>
    </xf>
    <xf numFmtId="0" fontId="40" fillId="0" borderId="43" xfId="193" applyFont="1" applyFill="1" applyBorder="1" applyAlignment="1">
      <alignment horizontal="center" vertical="center" wrapText="1"/>
    </xf>
    <xf numFmtId="0" fontId="47" fillId="0" borderId="30" xfId="193" applyFont="1" applyFill="1" applyBorder="1" applyAlignment="1">
      <alignment horizontal="center" vertical="center" wrapText="1"/>
    </xf>
    <xf numFmtId="0" fontId="47" fillId="0" borderId="31" xfId="193" applyFont="1" applyFill="1" applyBorder="1" applyAlignment="1">
      <alignment horizontal="center" vertical="center" wrapText="1"/>
    </xf>
    <xf numFmtId="0" fontId="71" fillId="27" borderId="0" xfId="187" applyFont="1" applyFill="1" applyAlignment="1">
      <alignment horizontal="center"/>
    </xf>
    <xf numFmtId="0" fontId="72" fillId="28" borderId="0" xfId="187" applyFont="1" applyFill="1" applyAlignment="1">
      <alignment horizontal="center"/>
    </xf>
    <xf numFmtId="0" fontId="3" fillId="0" borderId="0" xfId="187" applyFont="1" applyFill="1" applyBorder="1" applyAlignment="1">
      <alignment horizontal="center"/>
    </xf>
    <xf numFmtId="0" fontId="50" fillId="0" borderId="29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5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36" fillId="0" borderId="2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3" fillId="0" borderId="0" xfId="180" applyNumberFormat="1" applyFont="1" applyBorder="1" applyAlignment="1">
      <alignment horizontal="center" vertical="center" wrapText="1"/>
    </xf>
    <xf numFmtId="0" fontId="34" fillId="29" borderId="19" xfId="0" applyFont="1" applyFill="1" applyBorder="1" applyAlignment="1">
      <alignment horizontal="center" vertical="center" wrapText="1"/>
    </xf>
    <xf numFmtId="0" fontId="34" fillId="29" borderId="34" xfId="0" applyFont="1" applyFill="1" applyBorder="1" applyAlignment="1">
      <alignment horizontal="center" vertical="center" wrapText="1"/>
    </xf>
    <xf numFmtId="0" fontId="34" fillId="29" borderId="24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/>
    </xf>
    <xf numFmtId="0" fontId="40" fillId="0" borderId="23" xfId="0" applyFont="1" applyBorder="1" applyAlignment="1">
      <alignment horizontal="center"/>
    </xf>
  </cellXfs>
  <cellStyles count="212">
    <cellStyle name=" 1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" xfId="26"/>
    <cellStyle name="20% — акцент1" xfId="8"/>
    <cellStyle name="20% - Акцент1 2" xfId="9"/>
    <cellStyle name="20% - Акцент1_!!!Диограми" xfId="10"/>
    <cellStyle name="20% - Акцент2" xfId="27"/>
    <cellStyle name="20% — акцент2" xfId="11"/>
    <cellStyle name="20% - Акцент2 2" xfId="12"/>
    <cellStyle name="20% - Акцент2_!!!Диограми" xfId="13"/>
    <cellStyle name="20% - Акцент3" xfId="28"/>
    <cellStyle name="20% — акцент3" xfId="14"/>
    <cellStyle name="20% - Акцент3 2" xfId="15"/>
    <cellStyle name="20% - Акцент3_!!!Диограми" xfId="16"/>
    <cellStyle name="20% - Акцент4" xfId="29"/>
    <cellStyle name="20% — акцент4" xfId="17"/>
    <cellStyle name="20% - Акцент4 2" xfId="18"/>
    <cellStyle name="20% - Акцент4_!!!Диограми" xfId="19"/>
    <cellStyle name="20% - Акцент5" xfId="30"/>
    <cellStyle name="20% — акцент5" xfId="20"/>
    <cellStyle name="20% - Акцент5 2" xfId="21"/>
    <cellStyle name="20% - Акцент5_01.07 Ваучери (в розрізі прфесій)" xfId="22"/>
    <cellStyle name="20% - Акцент6" xfId="31"/>
    <cellStyle name="20% — акцент6" xfId="23"/>
    <cellStyle name="20% - Акцент6 2" xfId="24"/>
    <cellStyle name="20% - Акцент6_!!!Диограми" xfId="25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Акцент1" xfId="56"/>
    <cellStyle name="40% — акцент1" xfId="38"/>
    <cellStyle name="40% - Акцент1 2" xfId="39"/>
    <cellStyle name="40% - Акцент1_!!!Диограми" xfId="40"/>
    <cellStyle name="40% - Акцент2" xfId="57"/>
    <cellStyle name="40% — акцент2" xfId="41"/>
    <cellStyle name="40% - Акцент2 2" xfId="42"/>
    <cellStyle name="40% - Акцент2_01.07 Ваучери (в розрізі прфесій)" xfId="43"/>
    <cellStyle name="40% - Акцент3" xfId="58"/>
    <cellStyle name="40% — акцент3" xfId="44"/>
    <cellStyle name="40% - Акцент3 2" xfId="45"/>
    <cellStyle name="40% - Акцент3_!!!Диограми" xfId="46"/>
    <cellStyle name="40% - Акцент4" xfId="59"/>
    <cellStyle name="40% — акцент4" xfId="47"/>
    <cellStyle name="40% - Акцент4 2" xfId="48"/>
    <cellStyle name="40% - Акцент4_!!!Диограми" xfId="49"/>
    <cellStyle name="40% - Акцент5" xfId="60"/>
    <cellStyle name="40% — акцент5" xfId="50"/>
    <cellStyle name="40% - Акцент5 2" xfId="51"/>
    <cellStyle name="40% - Акцент5_!!!Диограми" xfId="52"/>
    <cellStyle name="40% - Акцент6" xfId="61"/>
    <cellStyle name="40% — акцент6" xfId="53"/>
    <cellStyle name="40% - Акцент6 2" xfId="54"/>
    <cellStyle name="40% - Акцент6_!!!Диограми" xfId="55"/>
    <cellStyle name="60% - Accent1" xfId="62"/>
    <cellStyle name="60% - Accent2" xfId="63"/>
    <cellStyle name="60% - Accent3" xfId="64"/>
    <cellStyle name="60% - Accent4" xfId="65"/>
    <cellStyle name="60% - Accent5" xfId="66"/>
    <cellStyle name="60% - Accent6" xfId="67"/>
    <cellStyle name="60% - Акцент1" xfId="86"/>
    <cellStyle name="60% — акцент1" xfId="68"/>
    <cellStyle name="60% - Акцент1 2" xfId="69"/>
    <cellStyle name="60% - Акцент1_!!!Диограми" xfId="70"/>
    <cellStyle name="60% - Акцент2" xfId="87"/>
    <cellStyle name="60% — акцент2" xfId="71"/>
    <cellStyle name="60% - Акцент2 2" xfId="72"/>
    <cellStyle name="60% - Акцент2_!!!Диограми" xfId="73"/>
    <cellStyle name="60% - Акцент3" xfId="88"/>
    <cellStyle name="60% — акцент3" xfId="74"/>
    <cellStyle name="60% - Акцент3 2" xfId="75"/>
    <cellStyle name="60% - Акцент3_!!!Диограми" xfId="76"/>
    <cellStyle name="60% - Акцент4" xfId="89"/>
    <cellStyle name="60% — акцент4" xfId="77"/>
    <cellStyle name="60% - Акцент4 2" xfId="78"/>
    <cellStyle name="60% - Акцент4_!!!Диограми" xfId="79"/>
    <cellStyle name="60% - Акцент5" xfId="90"/>
    <cellStyle name="60% — акцент5" xfId="80"/>
    <cellStyle name="60% - Акцент5 2" xfId="81"/>
    <cellStyle name="60% - Акцент5_!!!Диограми" xfId="82"/>
    <cellStyle name="60% - Акцент6" xfId="91"/>
    <cellStyle name="60% — акцент6" xfId="83"/>
    <cellStyle name="60% - Акцент6 2" xfId="84"/>
    <cellStyle name="60% - Акцент6_!!!Диограми" xfId="85"/>
    <cellStyle name="Accent1" xfId="92"/>
    <cellStyle name="Accent2" xfId="93"/>
    <cellStyle name="Accent3" xfId="94"/>
    <cellStyle name="Accent4" xfId="95"/>
    <cellStyle name="Accent5" xfId="96"/>
    <cellStyle name="Accent6" xfId="97"/>
    <cellStyle name="Bad" xfId="98"/>
    <cellStyle name="Calculation" xfId="99"/>
    <cellStyle name="Check Cell" xfId="100"/>
    <cellStyle name="Excel Built-in Normal" xfId="101"/>
    <cellStyle name="Explanatory Text" xfId="102"/>
    <cellStyle name="fEr" xfId="103"/>
    <cellStyle name="fHead" xfId="104"/>
    <cellStyle name="Good" xfId="105"/>
    <cellStyle name="Heading 1" xfId="106"/>
    <cellStyle name="Heading 2" xfId="107"/>
    <cellStyle name="Heading 3" xfId="108"/>
    <cellStyle name="Heading 4" xfId="109"/>
    <cellStyle name="Input" xfId="110"/>
    <cellStyle name="Linked Cell" xfId="111"/>
    <cellStyle name="Neutral" xfId="112"/>
    <cellStyle name="Normal 2" xfId="113"/>
    <cellStyle name="Normal_Sheet1" xfId="114"/>
    <cellStyle name="Note" xfId="115"/>
    <cellStyle name="Output" xfId="116"/>
    <cellStyle name="Title" xfId="117"/>
    <cellStyle name="Total" xfId="118"/>
    <cellStyle name="vDa" xfId="119"/>
    <cellStyle name="vHl" xfId="120"/>
    <cellStyle name="vN0" xfId="121"/>
    <cellStyle name="vSt" xfId="122"/>
    <cellStyle name="Warning Text" xfId="123"/>
    <cellStyle name="Акцент1" xfId="136"/>
    <cellStyle name="Акцент1 2" xfId="124"/>
    <cellStyle name="Акцент1_!!!Диограми" xfId="125"/>
    <cellStyle name="Акцент2" xfId="137"/>
    <cellStyle name="Акцент2 2" xfId="126"/>
    <cellStyle name="Акцент2_!!!Диограми" xfId="127"/>
    <cellStyle name="Акцент3" xfId="138"/>
    <cellStyle name="Акцент3 2" xfId="128"/>
    <cellStyle name="Акцент3_!!!Диограми" xfId="129"/>
    <cellStyle name="Акцент4" xfId="139"/>
    <cellStyle name="Акцент4 2" xfId="130"/>
    <cellStyle name="Акцент4_!!!Диограми" xfId="131"/>
    <cellStyle name="Акцент5" xfId="140"/>
    <cellStyle name="Акцент5 2" xfId="132"/>
    <cellStyle name="Акцент5_01.07 Ваучери (в розрізі прфесій)" xfId="133"/>
    <cellStyle name="Акцент6" xfId="141"/>
    <cellStyle name="Акцент6 2" xfId="134"/>
    <cellStyle name="Акцент6_!!!Диограми" xfId="135"/>
    <cellStyle name="Ввод  2" xfId="142"/>
    <cellStyle name="Вывод" xfId="202"/>
    <cellStyle name="Вывод 2" xfId="143"/>
    <cellStyle name="Вывод_!!!Диограми" xfId="144"/>
    <cellStyle name="Вычисление" xfId="169"/>
    <cellStyle name="Вычисление 2" xfId="145"/>
    <cellStyle name="Вычисление_!!!Диограми" xfId="146"/>
    <cellStyle name="Заголовок 1" xfId="147" builtinId="16" customBuiltin="1"/>
    <cellStyle name="Заголовок 1 2" xfId="148"/>
    <cellStyle name="Заголовок 2" xfId="149" builtinId="17" customBuiltin="1"/>
    <cellStyle name="Заголовок 2 2" xfId="150"/>
    <cellStyle name="Заголовок 3" xfId="151" builtinId="18" customBuiltin="1"/>
    <cellStyle name="Заголовок 3 2" xfId="152"/>
    <cellStyle name="Заголовок 4" xfId="153" builtinId="19" customBuiltin="1"/>
    <cellStyle name="Заголовок 4 2" xfId="154"/>
    <cellStyle name="Звичайний 2" xfId="155"/>
    <cellStyle name="Звичайний 2 2" xfId="156"/>
    <cellStyle name="Звичайний 2 3" xfId="157"/>
    <cellStyle name="Звичайний 2_8.Блок_3 (1 ч)" xfId="158"/>
    <cellStyle name="Звичайний 3" xfId="159"/>
    <cellStyle name="Звичайний 4" xfId="160"/>
    <cellStyle name="Звичайний 5" xfId="161"/>
    <cellStyle name="Звичайний 6" xfId="162"/>
    <cellStyle name="Итог" xfId="194"/>
    <cellStyle name="Итог 2" xfId="163"/>
    <cellStyle name="Итог_!!!Диограми" xfId="164"/>
    <cellStyle name="Контрольная ячейка 2" xfId="165"/>
    <cellStyle name="Название 2" xfId="166"/>
    <cellStyle name="Нейтральный" xfId="204"/>
    <cellStyle name="Нейтральный 2" xfId="167"/>
    <cellStyle name="Нейтральный_!!!Диограми" xfId="168"/>
    <cellStyle name="Обычный" xfId="0" builtinId="0"/>
    <cellStyle name="Обычный 2" xfId="170"/>
    <cellStyle name="Обычный 3" xfId="171"/>
    <cellStyle name="Обычный 4" xfId="172"/>
    <cellStyle name="Обычный 5" xfId="173"/>
    <cellStyle name="Обычный 6" xfId="174"/>
    <cellStyle name="Обычный 7" xfId="175"/>
    <cellStyle name="Обычный 8" xfId="176"/>
    <cellStyle name="Обычный_06" xfId="177"/>
    <cellStyle name="Обычный_3_Таблицi, дiаграми" xfId="178"/>
    <cellStyle name="Обычный_4 категории вмесмте СОЦ_УРАЗЛИВІ__ТАБО_4 категорії Квота!!!_2014 рік" xfId="179"/>
    <cellStyle name="Обычный_5 Одноразовая (15)" xfId="180"/>
    <cellStyle name="Обычный_6(1-8)_02" xfId="181"/>
    <cellStyle name="Обычный_Riven1.xls" xfId="182"/>
    <cellStyle name="Обычный_TБЛ-12~1" xfId="183"/>
    <cellStyle name="Обычный_АктЗах_5%квот Оксана" xfId="184"/>
    <cellStyle name="Обычный_БЗ_все_село_город_00-03гг_Укр" xfId="185"/>
    <cellStyle name="Обычный_Держ центр зайнятост 2005-2006 _(жінки чолов молодь)" xfId="186"/>
    <cellStyle name="Обычный_ЕкАкт_СМ_МЖ_общ02_Лен" xfId="187"/>
    <cellStyle name="Обычный_Економ Неактивність 2" xfId="188"/>
    <cellStyle name="Обычный_Молодь_сравн_04_14" xfId="189"/>
    <cellStyle name="Обычный_Перевірка_Молодь_до 18 років" xfId="190"/>
    <cellStyle name="Обычный_Розд_6_8 (свод)_год_2006" xfId="191"/>
    <cellStyle name="Обычный_село" xfId="192"/>
    <cellStyle name="Обычный_Табл. 3.15" xfId="193"/>
    <cellStyle name="Плохой" xfId="197"/>
    <cellStyle name="Плохой 2" xfId="195"/>
    <cellStyle name="Плохой_!!!Диограми" xfId="196"/>
    <cellStyle name="Пояснение" xfId="206"/>
    <cellStyle name="Пояснение 2" xfId="198"/>
    <cellStyle name="Пояснение_01.07 Ваучери (в розрізі прфесій)" xfId="199"/>
    <cellStyle name="Примечание" xfId="201"/>
    <cellStyle name="Примечание 2" xfId="200"/>
    <cellStyle name="Связанная ячейка 2" xfId="203"/>
    <cellStyle name="Стиль 1" xfId="205"/>
    <cellStyle name="Текст предупреждения 2" xfId="207"/>
    <cellStyle name="Тысячи [0]_Анализ" xfId="208"/>
    <cellStyle name="Тысячи_Анализ" xfId="209"/>
    <cellStyle name="ФинᎰнсовый_Лист1 (3)_1" xfId="210"/>
    <cellStyle name="Хороший 2" xfId="2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hartsheet" Target="chartsheets/sheet3.xml"/><Relationship Id="rId18" Type="http://schemas.openxmlformats.org/officeDocument/2006/relationships/chartsheet" Target="chartsheets/sheet5.xml"/><Relationship Id="rId26" Type="http://schemas.openxmlformats.org/officeDocument/2006/relationships/chartsheet" Target="chartsheets/sheet7.xml"/><Relationship Id="rId3" Type="http://schemas.openxmlformats.org/officeDocument/2006/relationships/worksheet" Target="worksheets/sheet2.xml"/><Relationship Id="rId21" Type="http://schemas.openxmlformats.org/officeDocument/2006/relationships/worksheet" Target="worksheets/sheet15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0.xml"/><Relationship Id="rId17" Type="http://schemas.openxmlformats.org/officeDocument/2006/relationships/worksheet" Target="worksheets/sheet13.xml"/><Relationship Id="rId25" Type="http://schemas.openxmlformats.org/officeDocument/2006/relationships/worksheet" Target="worksheets/sheet19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12.xml"/><Relationship Id="rId20" Type="http://schemas.openxmlformats.org/officeDocument/2006/relationships/chartsheet" Target="chartsheets/sheet6.xml"/><Relationship Id="rId29" Type="http://schemas.openxmlformats.org/officeDocument/2006/relationships/worksheet" Target="worksheets/sheet2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2.xml"/><Relationship Id="rId24" Type="http://schemas.openxmlformats.org/officeDocument/2006/relationships/worksheet" Target="worksheets/sheet18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4.xml"/><Relationship Id="rId15" Type="http://schemas.openxmlformats.org/officeDocument/2006/relationships/chartsheet" Target="chartsheets/sheet4.xml"/><Relationship Id="rId23" Type="http://schemas.openxmlformats.org/officeDocument/2006/relationships/worksheet" Target="worksheets/sheet17.xml"/><Relationship Id="rId28" Type="http://schemas.openxmlformats.org/officeDocument/2006/relationships/worksheet" Target="worksheets/sheet21.xml"/><Relationship Id="rId36" Type="http://schemas.openxmlformats.org/officeDocument/2006/relationships/styles" Target="styles.xml"/><Relationship Id="rId10" Type="http://schemas.openxmlformats.org/officeDocument/2006/relationships/worksheet" Target="worksheets/sheet9.xml"/><Relationship Id="rId19" Type="http://schemas.openxmlformats.org/officeDocument/2006/relationships/worksheet" Target="worksheets/sheet14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1.xml"/><Relationship Id="rId22" Type="http://schemas.openxmlformats.org/officeDocument/2006/relationships/worksheet" Target="worksheets/sheet16.xml"/><Relationship Id="rId27" Type="http://schemas.openxmlformats.org/officeDocument/2006/relationships/worksheet" Target="worksheets/sheet20.xml"/><Relationship Id="rId30" Type="http://schemas.openxmlformats.org/officeDocument/2006/relationships/worksheet" Target="worksheets/sheet23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uk-UA"/>
              <a:t> </a:t>
            </a:r>
          </a:p>
        </c:rich>
      </c:tx>
      <c:layout>
        <c:manualLayout>
          <c:xMode val="edge"/>
          <c:yMode val="edge"/>
          <c:x val="0.50428166479190106"/>
          <c:y val="0.13846151583993177"/>
        </c:manualLayout>
      </c:layout>
      <c:overlay val="0"/>
      <c:spPr>
        <a:noFill/>
        <a:ln w="25400">
          <a:noFill/>
        </a:ln>
      </c:spPr>
    </c:title>
    <c:autoTitleDeleted val="0"/>
    <c:view3D>
      <c:rotX val="10"/>
      <c:hPercent val="97"/>
      <c:rotY val="20"/>
      <c:depthPercent val="11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4272121788772598E-2"/>
          <c:y val="0.24335664335664337"/>
          <c:w val="0.50428163653663183"/>
          <c:h val="0.608391608391608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п_4!$H$8</c:f>
              <c:strCache>
                <c:ptCount val="1"/>
                <c:pt idx="0">
                  <c:v>2014 р.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436769380991995E-2"/>
                  <c:y val="-6.9162564469651147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2,3
тис. осіб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9A-4EA5-A69E-9685135F95B8}"/>
                </c:ext>
              </c:extLst>
            </c:dLbl>
            <c:dLbl>
              <c:idx val="1"/>
              <c:layout>
                <c:manualLayout>
                  <c:x val="2.2138845394087857E-2"/>
                  <c:y val="-3.9256428610759279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22,9
тис. осіб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9A-4EA5-A69E-9685135F95B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п_4!$G$9:$G$10</c:f>
              <c:strCache>
                <c:ptCount val="2"/>
                <c:pt idx="0">
                  <c:v>Знаходились у відпустках без збереження заробітної плати</c:v>
                </c:pt>
                <c:pt idx="1">
                  <c:v>Переведені з економічних причин на неповний робочий день (тиждень)</c:v>
                </c:pt>
              </c:strCache>
            </c:strRef>
          </c:cat>
          <c:val>
            <c:numRef>
              <c:f>п_4!$H$9:$H$10</c:f>
              <c:numCache>
                <c:formatCode>General</c:formatCode>
                <c:ptCount val="2"/>
                <c:pt idx="0">
                  <c:v>2.2999999999999998</c:v>
                </c:pt>
                <c:pt idx="1">
                  <c:v>22.9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9A-4EA5-A69E-9685135F9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gapDepth val="160"/>
        <c:shape val="cylinder"/>
        <c:axId val="177409408"/>
        <c:axId val="177415680"/>
        <c:axId val="0"/>
      </c:bar3DChart>
      <c:catAx>
        <c:axId val="17740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uk-UA"/>
          </a:p>
        </c:txPr>
        <c:crossAx val="17741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4156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77409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uk-UA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824463118580767"/>
          <c:y val="0.20378457059679767"/>
          <c:w val="0.45751633986928103"/>
          <c:h val="0.71324599708879188"/>
        </c:manualLayout>
      </c:layout>
      <c:radarChart>
        <c:radarStyle val="marker"/>
        <c:varyColors val="0"/>
        <c:ser>
          <c:idx val="4"/>
          <c:order val="0"/>
          <c:tx>
            <c:strRef>
              <c:f>П_14!$B$5</c:f>
              <c:strCache>
                <c:ptCount val="1"/>
                <c:pt idx="0">
                  <c:v>Мешканці мільких поселень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7429193899782123E-2"/>
                  <c:y val="8.522076661814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C4-443F-ACF8-ACB66E02752D}"/>
                </c:ext>
              </c:extLst>
            </c:dLbl>
            <c:dLbl>
              <c:idx val="1"/>
              <c:layout>
                <c:manualLayout>
                  <c:x val="-1.0749244579721647E-2"/>
                  <c:y val="0.113013711713983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C4-443F-ACF8-ACB66E02752D}"/>
                </c:ext>
              </c:extLst>
            </c:dLbl>
            <c:dLbl>
              <c:idx val="2"/>
              <c:layout>
                <c:manualLayout>
                  <c:x val="-2.7775547664385052E-2"/>
                  <c:y val="8.443802603277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C4-443F-ACF8-ACB66E02752D}"/>
                </c:ext>
              </c:extLst>
            </c:dLbl>
            <c:dLbl>
              <c:idx val="3"/>
              <c:layout>
                <c:manualLayout>
                  <c:x val="-4.7531705595624009E-2"/>
                  <c:y val="6.2555826809858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C4-443F-ACF8-ACB66E02752D}"/>
                </c:ext>
              </c:extLst>
            </c:dLbl>
            <c:dLbl>
              <c:idx val="4"/>
              <c:layout>
                <c:manualLayout>
                  <c:x val="-5.2016243067655787E-2"/>
                  <c:y val="4.4716310024565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C4-443F-ACF8-ACB66E02752D}"/>
                </c:ext>
              </c:extLst>
            </c:dLbl>
            <c:dLbl>
              <c:idx val="5"/>
              <c:layout>
                <c:manualLayout>
                  <c:x val="-2.1439378901166772E-2"/>
                  <c:y val="1.023813071401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C4-443F-ACF8-ACB66E02752D}"/>
                </c:ext>
              </c:extLst>
            </c:dLbl>
            <c:dLbl>
              <c:idx val="6"/>
              <c:layout>
                <c:manualLayout>
                  <c:x val="-2.1433889391277036E-2"/>
                  <c:y val="6.42498290333794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C4-443F-ACF8-ACB66E02752D}"/>
                </c:ext>
              </c:extLst>
            </c:dLbl>
            <c:dLbl>
              <c:idx val="7"/>
              <c:layout>
                <c:manualLayout>
                  <c:x val="-6.0273348184418103E-2"/>
                  <c:y val="-2.2537182852143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CC4-443F-ACF8-ACB66E02752D}"/>
                </c:ext>
              </c:extLst>
            </c:dLbl>
            <c:dLbl>
              <c:idx val="8"/>
              <c:layout>
                <c:manualLayout>
                  <c:x val="-5.6582535026258964E-2"/>
                  <c:y val="-4.027369941202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CC4-443F-ACF8-ACB66E02752D}"/>
                </c:ext>
              </c:extLst>
            </c:dLbl>
            <c:dLbl>
              <c:idx val="9"/>
              <c:layout>
                <c:manualLayout>
                  <c:x val="-5.3687798829067955E-2"/>
                  <c:y val="-5.3204659461235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CC4-443F-ACF8-ACB66E02752D}"/>
                </c:ext>
              </c:extLst>
            </c:dLbl>
            <c:dLbl>
              <c:idx val="10"/>
              <c:layout>
                <c:manualLayout>
                  <c:x val="-4.3869614337423514E-2"/>
                  <c:y val="-8.103519811115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CC4-443F-ACF8-ACB66E02752D}"/>
                </c:ext>
              </c:extLst>
            </c:dLbl>
            <c:dLbl>
              <c:idx val="11"/>
              <c:layout>
                <c:manualLayout>
                  <c:x val="-2.0567036963516847E-2"/>
                  <c:y val="-8.61606054701677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CC4-443F-ACF8-ACB66E02752D}"/>
                </c:ext>
              </c:extLst>
            </c:dLbl>
            <c:dLbl>
              <c:idx val="12"/>
              <c:layout>
                <c:manualLayout>
                  <c:x val="-1.2638910332286857E-2"/>
                  <c:y val="-0.101828101181675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CC4-443F-ACF8-ACB66E02752D}"/>
                </c:ext>
              </c:extLst>
            </c:dLbl>
            <c:dLbl>
              <c:idx val="13"/>
              <c:layout>
                <c:manualLayout>
                  <c:x val="3.4235916588858137E-3"/>
                  <c:y val="-8.77632217370209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CC4-443F-ACF8-ACB66E02752D}"/>
                </c:ext>
              </c:extLst>
            </c:dLbl>
            <c:dLbl>
              <c:idx val="14"/>
              <c:layout>
                <c:manualLayout>
                  <c:x val="1.7394100247273062E-2"/>
                  <c:y val="-9.7659648439141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CC4-443F-ACF8-ACB66E02752D}"/>
                </c:ext>
              </c:extLst>
            </c:dLbl>
            <c:dLbl>
              <c:idx val="15"/>
              <c:layout>
                <c:manualLayout>
                  <c:x val="2.8485851033326726E-2"/>
                  <c:y val="-7.8467374984240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CC4-443F-ACF8-ACB66E02752D}"/>
                </c:ext>
              </c:extLst>
            </c:dLbl>
            <c:dLbl>
              <c:idx val="16"/>
              <c:layout>
                <c:manualLayout>
                  <c:x val="4.4834689781424422E-2"/>
                  <c:y val="-6.8710625145655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CC4-443F-ACF8-ACB66E02752D}"/>
                </c:ext>
              </c:extLst>
            </c:dLbl>
            <c:dLbl>
              <c:idx val="17"/>
              <c:layout>
                <c:manualLayout>
                  <c:x val="5.9450803943624696E-2"/>
                  <c:y val="-5.3700558172586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CC4-443F-ACF8-ACB66E02752D}"/>
                </c:ext>
              </c:extLst>
            </c:dLbl>
            <c:dLbl>
              <c:idx val="18"/>
              <c:layout>
                <c:manualLayout>
                  <c:x val="6.576589690994511E-2"/>
                  <c:y val="-3.57829507119470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CC4-443F-ACF8-ACB66E02752D}"/>
                </c:ext>
              </c:extLst>
            </c:dLbl>
            <c:dLbl>
              <c:idx val="19"/>
              <c:layout>
                <c:manualLayout>
                  <c:x val="7.8849359516334983E-2"/>
                  <c:y val="-1.8545694888575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CC4-443F-ACF8-ACB66E02752D}"/>
                </c:ext>
              </c:extLst>
            </c:dLbl>
            <c:dLbl>
              <c:idx val="20"/>
              <c:layout>
                <c:manualLayout>
                  <c:x val="6.4344702010287941E-2"/>
                  <c:y val="1.266123393964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CC4-443F-ACF8-ACB66E02752D}"/>
                </c:ext>
              </c:extLst>
            </c:dLbl>
            <c:dLbl>
              <c:idx val="21"/>
              <c:layout>
                <c:manualLayout>
                  <c:x val="6.1833741370563994E-2"/>
                  <c:y val="3.1834404978853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CC4-443F-ACF8-ACB66E02752D}"/>
                </c:ext>
              </c:extLst>
            </c:dLbl>
            <c:dLbl>
              <c:idx val="22"/>
              <c:layout>
                <c:manualLayout>
                  <c:x val="5.9632349877833925E-2"/>
                  <c:y val="6.5398266264751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CC4-443F-ACF8-ACB66E02752D}"/>
                </c:ext>
              </c:extLst>
            </c:dLbl>
            <c:dLbl>
              <c:idx val="23"/>
              <c:layout>
                <c:manualLayout>
                  <c:x val="4.3157644510122536E-2"/>
                  <c:y val="6.4140868854275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CC4-443F-ACF8-ACB66E02752D}"/>
                </c:ext>
              </c:extLst>
            </c:dLbl>
            <c:dLbl>
              <c:idx val="24"/>
              <c:layout>
                <c:manualLayout>
                  <c:x val="3.0703907109650534E-2"/>
                  <c:y val="9.08138011132887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CC4-443F-ACF8-ACB66E02752D}"/>
                </c:ext>
              </c:extLst>
            </c:dLbl>
            <c:dLbl>
              <c:idx val="25"/>
              <c:layout>
                <c:manualLayout>
                  <c:x val="9.4677381013648122E-3"/>
                  <c:y val="4.3251536789342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CC4-443F-ACF8-ACB66E02752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П_14!$A$6:$A$31</c:f>
              <c:strCache>
                <c:ptCount val="26"/>
                <c:pt idx="0">
                  <c:v>Україна</c:v>
                </c:pt>
                <c:pt idx="1">
                  <c:v>Вінницька</c:v>
                </c:pt>
                <c:pt idx="2">
                  <c:v>Волинська</c:v>
                </c:pt>
                <c:pt idx="3">
                  <c:v>Дніпропетровська</c:v>
                </c:pt>
                <c:pt idx="4">
                  <c:v>Донецька</c:v>
                </c:pt>
                <c:pt idx="5">
                  <c:v>Житомирська</c:v>
                </c:pt>
                <c:pt idx="6">
                  <c:v>Закарпатська</c:v>
                </c:pt>
                <c:pt idx="7">
                  <c:v>Запорізька</c:v>
                </c:pt>
                <c:pt idx="8">
                  <c:v>Івано-Франківська</c:v>
                </c:pt>
                <c:pt idx="9">
                  <c:v>Київська</c:v>
                </c:pt>
                <c:pt idx="10">
                  <c:v>Кіровоградська</c:v>
                </c:pt>
                <c:pt idx="11">
                  <c:v>Луганська</c:v>
                </c:pt>
                <c:pt idx="12">
                  <c:v>Львівська</c:v>
                </c:pt>
                <c:pt idx="13">
                  <c:v>Миколаївська</c:v>
                </c:pt>
                <c:pt idx="14">
                  <c:v>Одеська</c:v>
                </c:pt>
                <c:pt idx="15">
                  <c:v>Полтавська</c:v>
                </c:pt>
                <c:pt idx="16">
                  <c:v>Рівненська</c:v>
                </c:pt>
                <c:pt idx="17">
                  <c:v>Сумська</c:v>
                </c:pt>
                <c:pt idx="18">
                  <c:v>Тернопільська</c:v>
                </c:pt>
                <c:pt idx="19">
                  <c:v>Харківська</c:v>
                </c:pt>
                <c:pt idx="20">
                  <c:v>Херсонська</c:v>
                </c:pt>
                <c:pt idx="21">
                  <c:v>Хмельницька</c:v>
                </c:pt>
                <c:pt idx="22">
                  <c:v>Черкаська</c:v>
                </c:pt>
                <c:pt idx="23">
                  <c:v>Чернівецька</c:v>
                </c:pt>
                <c:pt idx="24">
                  <c:v>Чернігівська</c:v>
                </c:pt>
                <c:pt idx="25">
                  <c:v>м. Київ</c:v>
                </c:pt>
              </c:strCache>
            </c:strRef>
          </c:cat>
          <c:val>
            <c:numRef>
              <c:f>П_14!$B$6:$B$31</c:f>
              <c:numCache>
                <c:formatCode>0.0</c:formatCode>
                <c:ptCount val="26"/>
                <c:pt idx="0">
                  <c:v>31.2</c:v>
                </c:pt>
                <c:pt idx="1">
                  <c:v>39.6</c:v>
                </c:pt>
                <c:pt idx="2">
                  <c:v>34.1</c:v>
                </c:pt>
                <c:pt idx="3">
                  <c:v>34.799999999999997</c:v>
                </c:pt>
                <c:pt idx="4">
                  <c:v>26.3</c:v>
                </c:pt>
                <c:pt idx="5">
                  <c:v>35.1</c:v>
                </c:pt>
                <c:pt idx="6">
                  <c:v>37</c:v>
                </c:pt>
                <c:pt idx="7">
                  <c:v>32.6</c:v>
                </c:pt>
                <c:pt idx="8">
                  <c:v>27.6</c:v>
                </c:pt>
                <c:pt idx="9">
                  <c:v>26</c:v>
                </c:pt>
                <c:pt idx="10">
                  <c:v>29.9</c:v>
                </c:pt>
                <c:pt idx="11">
                  <c:v>25</c:v>
                </c:pt>
                <c:pt idx="12">
                  <c:v>32.799999999999997</c:v>
                </c:pt>
                <c:pt idx="13">
                  <c:v>30.4</c:v>
                </c:pt>
                <c:pt idx="14">
                  <c:v>34.299999999999997</c:v>
                </c:pt>
                <c:pt idx="15">
                  <c:v>27.7</c:v>
                </c:pt>
                <c:pt idx="16">
                  <c:v>29.5</c:v>
                </c:pt>
                <c:pt idx="17">
                  <c:v>27.2</c:v>
                </c:pt>
                <c:pt idx="18">
                  <c:v>26.4</c:v>
                </c:pt>
                <c:pt idx="19">
                  <c:v>43.2</c:v>
                </c:pt>
                <c:pt idx="20">
                  <c:v>32.4</c:v>
                </c:pt>
                <c:pt idx="21">
                  <c:v>28.1</c:v>
                </c:pt>
                <c:pt idx="22">
                  <c:v>33.200000000000003</c:v>
                </c:pt>
                <c:pt idx="23">
                  <c:v>23.1</c:v>
                </c:pt>
                <c:pt idx="24">
                  <c:v>30.5</c:v>
                </c:pt>
                <c:pt idx="25">
                  <c:v>22.8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CCC4-443F-ACF8-ACB66E02752D}"/>
            </c:ext>
          </c:extLst>
        </c:ser>
        <c:ser>
          <c:idx val="0"/>
          <c:order val="1"/>
          <c:tx>
            <c:strRef>
              <c:f>П_14!$C$5</c:f>
              <c:strCache>
                <c:ptCount val="1"/>
                <c:pt idx="0">
                  <c:v>Мешканці сільської місцевості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3.4235916588858137E-3"/>
                  <c:y val="4.4972129575506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CC4-443F-ACF8-ACB66E02752D}"/>
                </c:ext>
              </c:extLst>
            </c:dLbl>
            <c:dLbl>
              <c:idx val="1"/>
              <c:layout>
                <c:manualLayout>
                  <c:x val="-5.3996191652514207E-3"/>
                  <c:y val="3.7545415993306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CC4-443F-ACF8-ACB66E02752D}"/>
                </c:ext>
              </c:extLst>
            </c:dLbl>
            <c:dLbl>
              <c:idx val="2"/>
              <c:layout>
                <c:manualLayout>
                  <c:x val="-4.6424589083227056E-3"/>
                  <c:y val="3.551291896373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CC4-443F-ACF8-ACB66E02752D}"/>
                </c:ext>
              </c:extLst>
            </c:dLbl>
            <c:dLbl>
              <c:idx val="3"/>
              <c:layout>
                <c:manualLayout>
                  <c:x val="-7.4291693930415761E-3"/>
                  <c:y val="3.234421024882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CC4-443F-ACF8-ACB66E02752D}"/>
                </c:ext>
              </c:extLst>
            </c:dLbl>
            <c:dLbl>
              <c:idx val="4"/>
              <c:layout>
                <c:manualLayout>
                  <c:x val="-1.4082651433276692E-2"/>
                  <c:y val="1.9651648347450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CC4-443F-ACF8-ACB66E02752D}"/>
                </c:ext>
              </c:extLst>
            </c:dLbl>
            <c:dLbl>
              <c:idx val="5"/>
              <c:layout>
                <c:manualLayout>
                  <c:x val="-5.6817897762779589E-2"/>
                  <c:y val="3.8638226990185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CCC4-443F-ACF8-ACB66E02752D}"/>
                </c:ext>
              </c:extLst>
            </c:dLbl>
            <c:dLbl>
              <c:idx val="6"/>
              <c:layout>
                <c:manualLayout>
                  <c:x val="-6.6495413563500666E-2"/>
                  <c:y val="1.0484628286093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CCC4-443F-ACF8-ACB66E02752D}"/>
                </c:ext>
              </c:extLst>
            </c:dLbl>
            <c:dLbl>
              <c:idx val="7"/>
              <c:layout>
                <c:manualLayout>
                  <c:x val="-6.1025607093230995E-2"/>
                  <c:y val="-1.5366594459535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CCC4-443F-ACF8-ACB66E02752D}"/>
                </c:ext>
              </c:extLst>
            </c:dLbl>
            <c:dLbl>
              <c:idx val="8"/>
              <c:layout>
                <c:manualLayout>
                  <c:x val="-1.9547066420618934E-2"/>
                  <c:y val="-1.2700966964282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CCC4-443F-ACF8-ACB66E02752D}"/>
                </c:ext>
              </c:extLst>
            </c:dLbl>
            <c:dLbl>
              <c:idx val="9"/>
              <c:layout>
                <c:manualLayout>
                  <c:x val="-1.6538520920179108E-2"/>
                  <c:y val="-2.6139745632232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CCC4-443F-ACF8-ACB66E02752D}"/>
                </c:ext>
              </c:extLst>
            </c:dLbl>
            <c:dLbl>
              <c:idx val="10"/>
              <c:layout>
                <c:manualLayout>
                  <c:x val="-8.0745789129299944E-3"/>
                  <c:y val="-3.8773930551257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CCC4-443F-ACF8-ACB66E02752D}"/>
                </c:ext>
              </c:extLst>
            </c:dLbl>
            <c:dLbl>
              <c:idx val="11"/>
              <c:layout>
                <c:manualLayout>
                  <c:x val="-2.5863433737449335E-3"/>
                  <c:y val="-4.5836934138691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CCC4-443F-ACF8-ACB66E02752D}"/>
                </c:ext>
              </c:extLst>
            </c:dLbl>
            <c:dLbl>
              <c:idx val="12"/>
              <c:layout>
                <c:manualLayout>
                  <c:x val="-3.3319364491203318E-3"/>
                  <c:y val="-4.1045895463940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CCC4-443F-ACF8-ACB66E02752D}"/>
                </c:ext>
              </c:extLst>
            </c:dLbl>
            <c:dLbl>
              <c:idx val="13"/>
              <c:layout>
                <c:manualLayout>
                  <c:x val="1.2760659819483353E-2"/>
                  <c:y val="-4.7664958910703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CCC4-443F-ACF8-ACB66E02752D}"/>
                </c:ext>
              </c:extLst>
            </c:dLbl>
            <c:dLbl>
              <c:idx val="14"/>
              <c:layout>
                <c:manualLayout>
                  <c:x val="2.4081499616469527E-2"/>
                  <c:y val="-5.0267624843837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CCC4-443F-ACF8-ACB66E02752D}"/>
                </c:ext>
              </c:extLst>
            </c:dLbl>
            <c:dLbl>
              <c:idx val="15"/>
              <c:layout>
                <c:manualLayout>
                  <c:x val="3.8629485039860701E-3"/>
                  <c:y val="-5.444662211983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CCC4-443F-ACF8-ACB66E02752D}"/>
                </c:ext>
              </c:extLst>
            </c:dLbl>
            <c:dLbl>
              <c:idx val="16"/>
              <c:layout>
                <c:manualLayout>
                  <c:x val="1.4164405919848301E-2"/>
                  <c:y val="-5.8151268209377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CCC4-443F-ACF8-ACB66E02752D}"/>
                </c:ext>
              </c:extLst>
            </c:dLbl>
            <c:dLbl>
              <c:idx val="17"/>
              <c:layout>
                <c:manualLayout>
                  <c:x val="8.6355872182644153E-3"/>
                  <c:y val="-5.3549114220984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CCC4-443F-ACF8-ACB66E02752D}"/>
                </c:ext>
              </c:extLst>
            </c:dLbl>
            <c:dLbl>
              <c:idx val="18"/>
              <c:layout>
                <c:manualLayout>
                  <c:x val="-1.9667835638192244E-2"/>
                  <c:y val="-4.724944316458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CCC4-443F-ACF8-ACB66E02752D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CCC4-443F-ACF8-ACB66E02752D}"/>
                </c:ext>
              </c:extLst>
            </c:dLbl>
            <c:dLbl>
              <c:idx val="20"/>
              <c:layout>
                <c:manualLayout>
                  <c:x val="3.0516185476815422E-2"/>
                  <c:y val="-1.0131615644114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CCC4-443F-ACF8-ACB66E02752D}"/>
                </c:ext>
              </c:extLst>
            </c:dLbl>
            <c:dLbl>
              <c:idx val="21"/>
              <c:layout>
                <c:manualLayout>
                  <c:x val="3.4043685715756118E-2"/>
                  <c:y val="4.60673856815931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CCC4-443F-ACF8-ACB66E02752D}"/>
                </c:ext>
              </c:extLst>
            </c:dLbl>
            <c:dLbl>
              <c:idx val="22"/>
              <c:layout>
                <c:manualLayout>
                  <c:x val="3.5628781696405633E-2"/>
                  <c:y val="1.5677428967667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CCC4-443F-ACF8-ACB66E02752D}"/>
                </c:ext>
              </c:extLst>
            </c:dLbl>
            <c:dLbl>
              <c:idx val="23"/>
              <c:layout>
                <c:manualLayout>
                  <c:x val="2.5346341511232703E-2"/>
                  <c:y val="2.8173465216411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CCC4-443F-ACF8-ACB66E02752D}"/>
                </c:ext>
              </c:extLst>
            </c:dLbl>
            <c:dLbl>
              <c:idx val="24"/>
              <c:layout>
                <c:manualLayout>
                  <c:x val="1.6272377717491241E-2"/>
                  <c:y val="4.1868980351255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CCC4-443F-ACF8-ACB66E02752D}"/>
                </c:ext>
              </c:extLst>
            </c:dLbl>
            <c:dLbl>
              <c:idx val="25"/>
              <c:layout>
                <c:manualLayout>
                  <c:x val="5.5924382001269748E-3"/>
                  <c:y val="3.6063374174298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CCC4-443F-ACF8-ACB66E02752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П_14!$A$6:$A$31</c:f>
              <c:strCache>
                <c:ptCount val="26"/>
                <c:pt idx="0">
                  <c:v>Україна</c:v>
                </c:pt>
                <c:pt idx="1">
                  <c:v>Вінницька</c:v>
                </c:pt>
                <c:pt idx="2">
                  <c:v>Волинська</c:v>
                </c:pt>
                <c:pt idx="3">
                  <c:v>Дніпропетровська</c:v>
                </c:pt>
                <c:pt idx="4">
                  <c:v>Донецька</c:v>
                </c:pt>
                <c:pt idx="5">
                  <c:v>Житомирська</c:v>
                </c:pt>
                <c:pt idx="6">
                  <c:v>Закарпатська</c:v>
                </c:pt>
                <c:pt idx="7">
                  <c:v>Запорізька</c:v>
                </c:pt>
                <c:pt idx="8">
                  <c:v>Івано-Франківська</c:v>
                </c:pt>
                <c:pt idx="9">
                  <c:v>Київська</c:v>
                </c:pt>
                <c:pt idx="10">
                  <c:v>Кіровоградська</c:v>
                </c:pt>
                <c:pt idx="11">
                  <c:v>Луганська</c:v>
                </c:pt>
                <c:pt idx="12">
                  <c:v>Львівська</c:v>
                </c:pt>
                <c:pt idx="13">
                  <c:v>Миколаївська</c:v>
                </c:pt>
                <c:pt idx="14">
                  <c:v>Одеська</c:v>
                </c:pt>
                <c:pt idx="15">
                  <c:v>Полтавська</c:v>
                </c:pt>
                <c:pt idx="16">
                  <c:v>Рівненська</c:v>
                </c:pt>
                <c:pt idx="17">
                  <c:v>Сумська</c:v>
                </c:pt>
                <c:pt idx="18">
                  <c:v>Тернопільська</c:v>
                </c:pt>
                <c:pt idx="19">
                  <c:v>Харківська</c:v>
                </c:pt>
                <c:pt idx="20">
                  <c:v>Херсонська</c:v>
                </c:pt>
                <c:pt idx="21">
                  <c:v>Хмельницька</c:v>
                </c:pt>
                <c:pt idx="22">
                  <c:v>Черкаська</c:v>
                </c:pt>
                <c:pt idx="23">
                  <c:v>Чернівецька</c:v>
                </c:pt>
                <c:pt idx="24">
                  <c:v>Чернігівська</c:v>
                </c:pt>
                <c:pt idx="25">
                  <c:v>м. Київ</c:v>
                </c:pt>
              </c:strCache>
            </c:strRef>
          </c:cat>
          <c:val>
            <c:numRef>
              <c:f>П_14!$C$6:$C$31</c:f>
              <c:numCache>
                <c:formatCode>0.0</c:formatCode>
                <c:ptCount val="26"/>
                <c:pt idx="0">
                  <c:v>37.597782460803948</c:v>
                </c:pt>
                <c:pt idx="1">
                  <c:v>40.683155109449146</c:v>
                </c:pt>
                <c:pt idx="2">
                  <c:v>39.029565709435566</c:v>
                </c:pt>
                <c:pt idx="3">
                  <c:v>40.047181322703977</c:v>
                </c:pt>
                <c:pt idx="4">
                  <c:v>28.376477208778837</c:v>
                </c:pt>
                <c:pt idx="5">
                  <c:v>31.365567469148292</c:v>
                </c:pt>
                <c:pt idx="6">
                  <c:v>36.642466329966325</c:v>
                </c:pt>
                <c:pt idx="7">
                  <c:v>41.194376577081748</c:v>
                </c:pt>
                <c:pt idx="8">
                  <c:v>30.510590319722958</c:v>
                </c:pt>
                <c:pt idx="9">
                  <c:v>32.252660622782813</c:v>
                </c:pt>
                <c:pt idx="10">
                  <c:v>37.797906602254429</c:v>
                </c:pt>
                <c:pt idx="11">
                  <c:v>39.819148092329662</c:v>
                </c:pt>
                <c:pt idx="12">
                  <c:v>34.532541236600181</c:v>
                </c:pt>
                <c:pt idx="13">
                  <c:v>35.594381637547109</c:v>
                </c:pt>
                <c:pt idx="14">
                  <c:v>46.37380853709076</c:v>
                </c:pt>
                <c:pt idx="15">
                  <c:v>35.881439229966134</c:v>
                </c:pt>
                <c:pt idx="16">
                  <c:v>35.701800739807325</c:v>
                </c:pt>
                <c:pt idx="17">
                  <c:v>32.550888339804686</c:v>
                </c:pt>
                <c:pt idx="18">
                  <c:v>36.112956810631232</c:v>
                </c:pt>
                <c:pt idx="19">
                  <c:v>50.199926077752764</c:v>
                </c:pt>
                <c:pt idx="20">
                  <c:v>39.753485310835877</c:v>
                </c:pt>
                <c:pt idx="21">
                  <c:v>38.628475685163757</c:v>
                </c:pt>
                <c:pt idx="22">
                  <c:v>39.968245244420018</c:v>
                </c:pt>
                <c:pt idx="23">
                  <c:v>33.540129301900343</c:v>
                </c:pt>
                <c:pt idx="24">
                  <c:v>33.813090198632366</c:v>
                </c:pt>
                <c:pt idx="25">
                  <c:v>32.902224521469222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CCC4-443F-ACF8-ACB66E027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580160"/>
        <c:axId val="205581696"/>
      </c:radarChart>
      <c:catAx>
        <c:axId val="205580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uk-UA"/>
          </a:p>
        </c:txPr>
        <c:crossAx val="205581696"/>
        <c:crosses val="autoZero"/>
        <c:auto val="0"/>
        <c:lblAlgn val="ctr"/>
        <c:lblOffset val="100"/>
        <c:noMultiLvlLbl val="0"/>
      </c:catAx>
      <c:valAx>
        <c:axId val="205581696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uk-UA"/>
          </a:p>
        </c:txPr>
        <c:crossAx val="205580160"/>
        <c:crosses val="autoZero"/>
        <c:crossBetween val="between"/>
        <c:majorUnit val="10"/>
        <c:min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1.8674148940337684E-2"/>
          <c:y val="0.12809327094982692"/>
          <c:w val="0.22875817761585771"/>
          <c:h val="0.280931644414013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uk-UA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hPercent val="86"/>
      <c:rotY val="20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3126207872314785E-3"/>
          <c:y val="6.547631734467492E-2"/>
          <c:w val="0.98537565107944169"/>
          <c:h val="0.765874499849833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399027361577458E-2"/>
                  <c:y val="2.48501588789494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50-4378-9F00-16BABA93EA9B}"/>
                </c:ext>
              </c:extLst>
            </c:dLbl>
            <c:dLbl>
              <c:idx val="1"/>
              <c:layout>
                <c:manualLayout>
                  <c:x val="4.6227835208730805E-2"/>
                  <c:y val="-2.13682788693157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50-4378-9F00-16BABA93EA9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п_4!$G$12:$G$13</c:f>
              <c:strCache>
                <c:ptCount val="2"/>
                <c:pt idx="0">
                  <c:v>Знаходились у відпустках без збереження заробітної плати</c:v>
                </c:pt>
                <c:pt idx="1">
                  <c:v>Переведені з економічних причин на неповний робочий день (тиждень)</c:v>
                </c:pt>
              </c:strCache>
            </c:strRef>
          </c:cat>
          <c:val>
            <c:numRef>
              <c:f>п_4!$H$12:$H$13</c:f>
              <c:numCache>
                <c:formatCode>0.0</c:formatCode>
                <c:ptCount val="2"/>
                <c:pt idx="0">
                  <c:v>0.4</c:v>
                </c:pt>
                <c:pt idx="1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50-4378-9F00-16BABA93E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shape val="cone"/>
        <c:axId val="194624896"/>
        <c:axId val="195285376"/>
        <c:axId val="0"/>
      </c:bar3DChart>
      <c:catAx>
        <c:axId val="19462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uk-UA"/>
          </a:p>
        </c:txPr>
        <c:crossAx val="19528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285376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194624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99"/>
      <c:rotY val="20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7711443456414181E-2"/>
          <c:y val="0.19341590818809815"/>
          <c:w val="0.48842252985381307"/>
          <c:h val="0.715202891338688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п_1!$B$8</c:f>
              <c:strCache>
                <c:ptCount val="1"/>
                <c:pt idx="0">
                  <c:v>Міські поселення 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438334085107667E-2"/>
                  <c:y val="6.1791898110630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</a:t>
                    </a:r>
                    <a:r>
                      <a:rPr lang="en-US" baseline="0"/>
                      <a:t> 198</a:t>
                    </a:r>
                    <a:r>
                      <a:rPr lang="en-US"/>
                      <a:t>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79-466E-A438-D4FF245B6571}"/>
                </c:ext>
              </c:extLst>
            </c:dLbl>
            <c:dLbl>
              <c:idx val="1"/>
              <c:layout>
                <c:manualLayout>
                  <c:x val="1.2698092373038972E-2"/>
                  <c:y val="7.14454194259391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</a:t>
                    </a:r>
                    <a:r>
                      <a:rPr lang="en-US" baseline="0"/>
                      <a:t> 108</a:t>
                    </a:r>
                    <a:r>
                      <a:rPr lang="en-US"/>
                      <a:t>,5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79-466E-A438-D4FF245B6571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 algn="ctr" rtl="0">
                  <a:defRPr sz="14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п_1!$C$7:$D$7</c:f>
              <c:strCache>
                <c:ptCount val="2"/>
                <c:pt idx="0">
                  <c:v> 2016 р.</c:v>
                </c:pt>
                <c:pt idx="1">
                  <c:v> 2017 р.</c:v>
                </c:pt>
              </c:strCache>
            </c:strRef>
          </c:cat>
          <c:val>
            <c:numRef>
              <c:f>п_1!$C$8:$D$8</c:f>
              <c:numCache>
                <c:formatCode>#\ ##0.0</c:formatCode>
                <c:ptCount val="2"/>
                <c:pt idx="0">
                  <c:v>11198.2</c:v>
                </c:pt>
                <c:pt idx="1">
                  <c:v>11108.5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79-466E-A438-D4FF245B6571}"/>
            </c:ext>
          </c:extLst>
        </c:ser>
        <c:ser>
          <c:idx val="1"/>
          <c:order val="1"/>
          <c:tx>
            <c:strRef>
              <c:f>п_1!$B$9</c:f>
              <c:strCache>
                <c:ptCount val="1"/>
                <c:pt idx="0">
                  <c:v>Сільська місцевість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804374672544753E-2"/>
                  <c:y val="9.59370295981711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</a:t>
                    </a:r>
                    <a:r>
                      <a:rPr lang="en-US" baseline="0"/>
                      <a:t> 041</a:t>
                    </a:r>
                    <a:r>
                      <a:rPr lang="en-US"/>
                      <a:t>,1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79-466E-A438-D4FF245B6571}"/>
                </c:ext>
              </c:extLst>
            </c:dLbl>
            <c:dLbl>
              <c:idx val="1"/>
              <c:layout>
                <c:manualLayout>
                  <c:x val="1.4129172447066908E-2"/>
                  <c:y val="0.1174477751329751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</a:t>
                    </a:r>
                    <a:r>
                      <a:rPr lang="en-US" baseline="0"/>
                      <a:t> 012</a:t>
                    </a:r>
                    <a:r>
                      <a:rPr lang="en-US"/>
                      <a:t>,4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79-466E-A438-D4FF245B6571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 algn="ctr" rtl="0">
                  <a:defRPr sz="14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п_1!$C$7:$D$7</c:f>
              <c:strCache>
                <c:ptCount val="2"/>
                <c:pt idx="0">
                  <c:v> 2016 р.</c:v>
                </c:pt>
                <c:pt idx="1">
                  <c:v> 2017 р.</c:v>
                </c:pt>
              </c:strCache>
            </c:strRef>
          </c:cat>
          <c:val>
            <c:numRef>
              <c:f>п_1!$C$9:$D$9</c:f>
              <c:numCache>
                <c:formatCode>#\ ##0.0</c:formatCode>
                <c:ptCount val="2"/>
                <c:pt idx="0">
                  <c:v>5041.1000000000004</c:v>
                </c:pt>
                <c:pt idx="1">
                  <c:v>5012.3999999999996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79-466E-A438-D4FF245B6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5741952"/>
        <c:axId val="200153728"/>
        <c:axId val="0"/>
      </c:bar3DChart>
      <c:catAx>
        <c:axId val="19574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uk-UA"/>
          </a:p>
        </c:txPr>
        <c:crossAx val="20015372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00153728"/>
        <c:scaling>
          <c:orientation val="minMax"/>
          <c:max val="15000"/>
          <c:min val="0"/>
        </c:scaling>
        <c:delete val="1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uk-UA"/>
                  <a:t>тис. осіб</a:t>
                </a:r>
              </a:p>
            </c:rich>
          </c:tx>
          <c:layout>
            <c:manualLayout>
              <c:xMode val="edge"/>
              <c:yMode val="edge"/>
              <c:x val="0"/>
              <c:y val="0.56152739725602929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crossAx val="195741952"/>
        <c:crosses val="autoZero"/>
        <c:crossBetween val="between"/>
        <c:majorUnit val="2000"/>
        <c:minorUnit val="4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3687056688430512E-2"/>
          <c:y val="0.20349927834278503"/>
          <c:w val="0.24002833670095089"/>
          <c:h val="0.108624283997677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1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uk-UA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86"/>
      <c:rotY val="20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7071435963534073E-3"/>
          <c:y val="2.1298401711007962E-2"/>
          <c:w val="0.97550401943626464"/>
          <c:h val="0.915978984598614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п_1!$F$14</c:f>
              <c:strCache>
                <c:ptCount val="1"/>
                <c:pt idx="0">
                  <c:v>Міські поселення 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55852181843102E-2"/>
                  <c:y val="0.28255280075201145"/>
                </c:manualLayout>
              </c:layout>
              <c:tx>
                <c:rich>
                  <a:bodyPr/>
                  <a:lstStyle/>
                  <a:p>
                    <a:pPr>
                      <a:defRPr sz="1400" b="1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uk-UA"/>
                      <a:t>57,1</a:t>
                    </a:r>
                  </a:p>
                </c:rich>
              </c:tx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87-4E67-B414-749D09E531CE}"/>
                </c:ext>
              </c:extLst>
            </c:dLbl>
            <c:dLbl>
              <c:idx val="1"/>
              <c:layout>
                <c:manualLayout>
                  <c:x val="2.3577835237539702E-2"/>
                  <c:y val="0.29623518332595461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56,9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87-4E67-B414-749D09E531CE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0867147735932483"/>
                  <c:y val="0.206166091202453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87-4E67-B414-749D09E531CE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41618575420308401"/>
                  <c:y val="0.163776801422509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87-4E67-B414-749D09E531CE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51252504915750152"/>
                  <c:y val="0.184971446312481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87-4E67-B414-749D09E531CE}"/>
                </c:ext>
              </c:extLst>
            </c:dLbl>
            <c:numFmt formatCode="General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 algn="ctr" rtl="1">
                  <a:defRPr sz="14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п_1!$G$13:$H$13</c:f>
              <c:strCache>
                <c:ptCount val="2"/>
                <c:pt idx="0">
                  <c:v> 2016 р.</c:v>
                </c:pt>
                <c:pt idx="1">
                  <c:v> 2017 р.</c:v>
                </c:pt>
              </c:strCache>
            </c:strRef>
          </c:cat>
          <c:val>
            <c:numRef>
              <c:f>п_1!$G$14:$H$14</c:f>
              <c:numCache>
                <c:formatCode>#\ ##0.0</c:formatCode>
                <c:ptCount val="2"/>
                <c:pt idx="0">
                  <c:v>57.1</c:v>
                </c:pt>
                <c:pt idx="1">
                  <c:v>56.9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487-4E67-B414-749D09E531CE}"/>
            </c:ext>
          </c:extLst>
        </c:ser>
        <c:ser>
          <c:idx val="1"/>
          <c:order val="1"/>
          <c:tx>
            <c:strRef>
              <c:f>п_1!$F$15</c:f>
              <c:strCache>
                <c:ptCount val="1"/>
                <c:pt idx="0">
                  <c:v>Сільська місцевість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350393191432488E-2"/>
                  <c:y val="0.29893798135699617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54,3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87-4E67-B414-749D09E531CE}"/>
                </c:ext>
              </c:extLst>
            </c:dLbl>
            <c:dLbl>
              <c:idx val="1"/>
              <c:layout>
                <c:manualLayout>
                  <c:x val="2.0935098200571333E-2"/>
                  <c:y val="0.30396773372225766"/>
                </c:manualLayout>
              </c:layout>
              <c:tx>
                <c:rich>
                  <a:bodyPr/>
                  <a:lstStyle/>
                  <a:p>
                    <a:pPr>
                      <a:defRPr sz="14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uk-UA"/>
                      <a:t>54,0</a:t>
                    </a:r>
                  </a:p>
                </c:rich>
              </c:tx>
              <c:numFmt formatCode="General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87-4E67-B414-749D09E531CE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31984645924866639"/>
                  <c:y val="0.346821461835903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87-4E67-B414-749D09E531CE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44508754268940925"/>
                  <c:y val="0.152216086027979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87-4E67-B414-749D09E531CE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54335362354291517"/>
                  <c:y val="0.175337516817040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487-4E67-B414-749D09E531CE}"/>
                </c:ext>
              </c:extLst>
            </c:dLbl>
            <c:numFmt formatCode="General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 algn="ctr" rtl="1">
                  <a:defRPr sz="14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п_1!$G$13:$H$13</c:f>
              <c:strCache>
                <c:ptCount val="2"/>
                <c:pt idx="0">
                  <c:v> 2016 р.</c:v>
                </c:pt>
                <c:pt idx="1">
                  <c:v> 2017 р.</c:v>
                </c:pt>
              </c:strCache>
            </c:strRef>
          </c:cat>
          <c:val>
            <c:numRef>
              <c:f>п_1!$G$15:$H$15</c:f>
              <c:numCache>
                <c:formatCode>#\ ##0.0</c:formatCode>
                <c:ptCount val="2"/>
                <c:pt idx="0">
                  <c:v>54.3</c:v>
                </c:pt>
                <c:pt idx="1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487-4E67-B414-749D09E53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207537280"/>
        <c:axId val="207539584"/>
        <c:axId val="0"/>
      </c:bar3DChart>
      <c:catAx>
        <c:axId val="20753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uk-UA"/>
          </a:p>
        </c:txPr>
        <c:crossAx val="20753958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07539584"/>
        <c:scaling>
          <c:orientation val="minMax"/>
          <c:max val="66"/>
          <c:min val="0"/>
        </c:scaling>
        <c:delete val="1"/>
        <c:axPos val="l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uk-UA"/>
                  <a:t>відсотки</a:t>
                </a:r>
              </a:p>
            </c:rich>
          </c:tx>
          <c:layout>
            <c:manualLayout>
              <c:xMode val="edge"/>
              <c:yMode val="edge"/>
              <c:x val="2.323503679687098E-3"/>
              <c:y val="0.50739427308428553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crossAx val="207537280"/>
        <c:crosses val="autoZero"/>
        <c:crossBetween val="between"/>
        <c:majorUnit val="13"/>
        <c:min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7353662842497883"/>
          <c:y val="0"/>
          <c:w val="0.46975685920021365"/>
          <c:h val="0.128067038008677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1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96"/>
      <c:rotY val="20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741820496823384E-2"/>
          <c:y val="0.25795258587362735"/>
          <c:w val="0.47978321581498817"/>
          <c:h val="0.6444519262170652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'п 2'!$G$6</c:f>
              <c:strCache>
                <c:ptCount val="1"/>
                <c:pt idx="0">
                  <c:v>Міські поселення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9365460708527881E-3"/>
                  <c:y val="7.3010056451658589E-2"/>
                </c:manualLayout>
              </c:layout>
              <c:tx>
                <c:rich>
                  <a:bodyPr/>
                  <a:lstStyle/>
                  <a:p>
                    <a:pPr>
                      <a:defRPr sz="14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en-US" sz="1400"/>
                      <a:t>1</a:t>
                    </a:r>
                    <a:r>
                      <a:rPr lang="en-US" sz="1400" baseline="0"/>
                      <a:t> 108</a:t>
                    </a:r>
                    <a:r>
                      <a:rPr lang="en-US" sz="1400"/>
                      <a:t>,2</a:t>
                    </a:r>
                  </a:p>
                </c:rich>
              </c:tx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8B-4077-B088-2083487EFB1D}"/>
                </c:ext>
              </c:extLst>
            </c:dLbl>
            <c:dLbl>
              <c:idx val="1"/>
              <c:layout>
                <c:manualLayout>
                  <c:x val="9.3543028431048517E-3"/>
                  <c:y val="7.9642908159914164E-2"/>
                </c:manualLayout>
              </c:layout>
              <c:tx>
                <c:rich>
                  <a:bodyPr/>
                  <a:lstStyle/>
                  <a:p>
                    <a:pPr>
                      <a:defRPr sz="14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en-US" sz="1400"/>
                      <a:t>1</a:t>
                    </a:r>
                    <a:r>
                      <a:rPr lang="en-US" sz="1400" baseline="0"/>
                      <a:t> 125</a:t>
                    </a:r>
                    <a:r>
                      <a:rPr lang="en-US" sz="1400"/>
                      <a:t>,1</a:t>
                    </a:r>
                  </a:p>
                </c:rich>
              </c:tx>
              <c:numFmt formatCode="#,##0.0;[Red]#,##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8B-4077-B088-2083487EFB1D}"/>
                </c:ext>
              </c:extLst>
            </c:dLbl>
            <c:numFmt formatCode="#,##0.0;[Red]#,##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 algn="ctr" rtl="0">
                  <a:defRPr sz="14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 2'!$H$5:$I$5</c:f>
              <c:strCache>
                <c:ptCount val="2"/>
                <c:pt idx="0">
                  <c:v>  2016 рік</c:v>
                </c:pt>
                <c:pt idx="1">
                  <c:v> 2017 рік</c:v>
                </c:pt>
              </c:strCache>
            </c:strRef>
          </c:cat>
          <c:val>
            <c:numRef>
              <c:f>'п 2'!$H$6:$I$6</c:f>
              <c:numCache>
                <c:formatCode>General</c:formatCode>
                <c:ptCount val="2"/>
                <c:pt idx="0">
                  <c:v>1108.2</c:v>
                </c:pt>
                <c:pt idx="1">
                  <c:v>1125.0999999999999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8B-4077-B088-2083487EFB1D}"/>
            </c:ext>
          </c:extLst>
        </c:ser>
        <c:ser>
          <c:idx val="1"/>
          <c:order val="1"/>
          <c:tx>
            <c:strRef>
              <c:f>'п 2'!$G$7</c:f>
              <c:strCache>
                <c:ptCount val="1"/>
                <c:pt idx="0">
                  <c:v>Сільська місцевість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9555556949159161E-3"/>
                  <c:y val="8.1666661307961852E-2"/>
                </c:manualLayout>
              </c:layout>
              <c:tx>
                <c:rich>
                  <a:bodyPr/>
                  <a:lstStyle/>
                  <a:p>
                    <a:pPr>
                      <a:defRPr sz="1400" b="1"/>
                    </a:pPr>
                    <a:r>
                      <a:rPr lang="en-US" sz="1400"/>
                      <a:t>583,3</a:t>
                    </a:r>
                  </a:p>
                </c:rich>
              </c:tx>
              <c:numFmt formatCode="#,##0.0" sourceLinked="0"/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8B-4077-B088-2083487EFB1D}"/>
                </c:ext>
              </c:extLst>
            </c:dLbl>
            <c:dLbl>
              <c:idx val="1"/>
              <c:layout>
                <c:manualLayout>
                  <c:x val="1.2444444618644895E-2"/>
                  <c:y val="8.7499994258530556E-2"/>
                </c:manualLayout>
              </c:layout>
              <c:tx>
                <c:rich>
                  <a:bodyPr/>
                  <a:lstStyle/>
                  <a:p>
                    <a:pPr>
                      <a:defRPr sz="1400" b="1">
                        <a:solidFill>
                          <a:schemeClr val="tx1"/>
                        </a:solidFill>
                      </a:defRPr>
                    </a:pPr>
                    <a:r>
                      <a:rPr lang="en-US" sz="1400"/>
                      <a:t>584,6</a:t>
                    </a:r>
                  </a:p>
                </c:rich>
              </c:tx>
              <c:numFmt formatCode="#,##0.0" sourceLinked="0"/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8B-4077-B088-2083487EFB1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 2'!$H$5:$I$5</c:f>
              <c:strCache>
                <c:ptCount val="2"/>
                <c:pt idx="0">
                  <c:v>  2016 рік</c:v>
                </c:pt>
                <c:pt idx="1">
                  <c:v> 2017 рік</c:v>
                </c:pt>
              </c:strCache>
            </c:strRef>
          </c:cat>
          <c:val>
            <c:numRef>
              <c:f>'п 2'!$H$7:$I$7</c:f>
              <c:numCache>
                <c:formatCode>General</c:formatCode>
                <c:ptCount val="2"/>
                <c:pt idx="0">
                  <c:v>583.29999999999995</c:v>
                </c:pt>
                <c:pt idx="1">
                  <c:v>584.6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38B-4077-B088-2083487EF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1471744"/>
        <c:axId val="212112512"/>
        <c:axId val="0"/>
      </c:bar3DChart>
      <c:catAx>
        <c:axId val="21147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uk-UA"/>
          </a:p>
        </c:txPr>
        <c:crossAx val="212112512"/>
        <c:crossesAt val="0"/>
        <c:auto val="1"/>
        <c:lblAlgn val="ctr"/>
        <c:lblOffset val="100"/>
        <c:noMultiLvlLbl val="0"/>
      </c:catAx>
      <c:valAx>
        <c:axId val="212112512"/>
        <c:scaling>
          <c:orientation val="minMax"/>
          <c:max val="12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uk-UA" sz="1400"/>
                  <a:t>тис. осіб</a:t>
                </a:r>
              </a:p>
            </c:rich>
          </c:tx>
          <c:layout>
            <c:manualLayout>
              <c:xMode val="edge"/>
              <c:yMode val="edge"/>
              <c:x val="0"/>
              <c:y val="0.565770829017662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211471744"/>
        <c:crosses val="autoZero"/>
        <c:crossBetween val="between"/>
        <c:majorUnit val="2000"/>
        <c:minorUnit val="40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9098586058380194E-2"/>
          <c:y val="0.21163920646389808"/>
          <c:w val="0.40252125493659086"/>
          <c:h val="7.41970557019188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uk-UA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93"/>
      <c:rotY val="20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272766827235304E-2"/>
          <c:y val="9.8598044117015893E-2"/>
          <c:w val="0.95761259184691083"/>
          <c:h val="0.821497120921305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'п 2'!$K$6</c:f>
              <c:strCache>
                <c:ptCount val="1"/>
                <c:pt idx="0">
                  <c:v>Міські поселення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184220147598812E-2"/>
                  <c:y val="0.2868910043700994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7F-45C4-94B8-9DEDF3AD874D}"/>
                </c:ext>
              </c:extLst>
            </c:dLbl>
            <c:dLbl>
              <c:idx val="1"/>
              <c:layout>
                <c:manualLayout>
                  <c:x val="2.1441373659625888E-2"/>
                  <c:y val="0.294997784497123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7F-45C4-94B8-9DEDF3AD874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 2'!$L$5:$M$5</c:f>
              <c:strCache>
                <c:ptCount val="2"/>
                <c:pt idx="0">
                  <c:v>  2016 рік</c:v>
                </c:pt>
                <c:pt idx="1">
                  <c:v>  2017 рік</c:v>
                </c:pt>
              </c:strCache>
            </c:strRef>
          </c:cat>
          <c:val>
            <c:numRef>
              <c:f>'п 2'!$L$6:$M$6</c:f>
              <c:numCache>
                <c:formatCode>General</c:formatCode>
                <c:ptCount val="2"/>
                <c:pt idx="0">
                  <c:v>9</c:v>
                </c:pt>
                <c:pt idx="1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7F-45C4-94B8-9DEDF3AD874D}"/>
            </c:ext>
          </c:extLst>
        </c:ser>
        <c:ser>
          <c:idx val="1"/>
          <c:order val="1"/>
          <c:tx>
            <c:strRef>
              <c:f>'п 2'!$K$7</c:f>
              <c:strCache>
                <c:ptCount val="1"/>
                <c:pt idx="0">
                  <c:v>Сільська місцевість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2291380844617091E-2"/>
                  <c:y val="0.2929027606843669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10,4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7F-45C4-94B8-9DEDF3AD874D}"/>
                </c:ext>
              </c:extLst>
            </c:dLbl>
            <c:dLbl>
              <c:idx val="1"/>
              <c:layout>
                <c:manualLayout>
                  <c:x val="2.1541236218265064E-2"/>
                  <c:y val="0.2910286929669689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10,4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7F-45C4-94B8-9DEDF3AD874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 2'!$L$5:$M$5</c:f>
              <c:strCache>
                <c:ptCount val="2"/>
                <c:pt idx="0">
                  <c:v>  2016 рік</c:v>
                </c:pt>
                <c:pt idx="1">
                  <c:v>  2017 рік</c:v>
                </c:pt>
              </c:strCache>
            </c:strRef>
          </c:cat>
          <c:val>
            <c:numRef>
              <c:f>'п 2'!$L$7:$M$7</c:f>
              <c:numCache>
                <c:formatCode>General</c:formatCode>
                <c:ptCount val="2"/>
                <c:pt idx="0">
                  <c:v>10.4</c:v>
                </c:pt>
                <c:pt idx="1">
                  <c:v>10.4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7F-45C4-94B8-9DEDF3AD8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224436608"/>
        <c:axId val="224438528"/>
        <c:axId val="0"/>
      </c:bar3DChart>
      <c:catAx>
        <c:axId val="22443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uk-UA"/>
          </a:p>
        </c:txPr>
        <c:crossAx val="22443852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24438528"/>
        <c:scaling>
          <c:orientation val="minMax"/>
          <c:max val="12"/>
          <c:min val="0"/>
        </c:scaling>
        <c:delete val="1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uk-UA" sz="1400"/>
                  <a:t>відсотки</a:t>
                </a:r>
              </a:p>
            </c:rich>
          </c:tx>
          <c:layout>
            <c:manualLayout>
              <c:xMode val="edge"/>
              <c:yMode val="edge"/>
              <c:x val="9.6345801765327539E-3"/>
              <c:y val="0.491362131135477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22443660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1138187058656304E-2"/>
          <c:y val="3.2586063183031651E-2"/>
          <c:w val="0.91659844886201425"/>
          <c:h val="0.1098734781971448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uk-UA" sz="2000"/>
              <a:t>Надання послуг державною службою зайнятості </a:t>
            </a:r>
          </a:p>
          <a:p>
            <a:pPr>
              <a:defRPr sz="1440" b="1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uk-UA" sz="2000"/>
              <a:t>у січні-жовтні 2017 року</a:t>
            </a:r>
          </a:p>
          <a:p>
            <a:pPr>
              <a:defRPr sz="1440" b="1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uk-UA" sz="2000" b="0" i="1" baseline="0"/>
              <a:t>(за місцем проживання) </a:t>
            </a:r>
            <a:endParaRPr lang="uk-UA" sz="2000" b="0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9386015036573161"/>
          <c:y val="0.14414094496686006"/>
          <c:w val="0.49929750090486019"/>
          <c:h val="0.7804362383643188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п_3333!$B$3</c:f>
              <c:strCache>
                <c:ptCount val="1"/>
                <c:pt idx="0">
                  <c:v>Мешканці міських поселень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455B3B91-2FA6-4F25-9DA8-B68D233D5D34}" type="VALUE">
                      <a:rPr lang="uk-UA"/>
                      <a:pPr/>
                      <a:t>[ЗНАЧЕНИЕ]</a:t>
                    </a:fld>
                    <a:endParaRPr lang="uk-UA"/>
                  </a:p>
                  <a:p>
                    <a:r>
                      <a:rPr lang="uk-UA"/>
                      <a:t>тис.</a:t>
                    </a:r>
                    <a:r>
                      <a:rPr lang="uk-UA" baseline="0"/>
                      <a:t> осіб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FA5B-480B-BB42-09B8D59624F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49BF553-E5F4-47C6-848F-F6A3959DBF97}" type="VALUE">
                      <a:rPr lang="uk-UA"/>
                      <a:pPr/>
                      <a:t>[ЗНАЧЕНИЕ]</a:t>
                    </a:fld>
                    <a:endParaRPr lang="uk-UA"/>
                  </a:p>
                  <a:p>
                    <a:r>
                      <a:rPr lang="uk-UA"/>
                      <a:t>тис. осіб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FA5B-480B-BB42-09B8D59624F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4664450-BFB2-4AC7-AB24-7563035781B5}" type="VALUE">
                      <a:rPr lang="uk-UA"/>
                      <a:pPr/>
                      <a:t>[ЗНАЧЕНИЕ]</a:t>
                    </a:fld>
                    <a:endParaRPr lang="uk-UA"/>
                  </a:p>
                  <a:p>
                    <a:r>
                      <a:rPr lang="uk-UA"/>
                      <a:t>тис. осіб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FA5B-480B-BB42-09B8D59624F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83304E2-0749-4192-993F-05D552140A4C}" type="VALUE">
                      <a:rPr lang="uk-UA"/>
                      <a:pPr/>
                      <a:t>[ЗНАЧЕНИЕ]</a:t>
                    </a:fld>
                    <a:r>
                      <a:rPr lang="uk-UA"/>
                      <a:t>,0</a:t>
                    </a:r>
                  </a:p>
                  <a:p>
                    <a:r>
                      <a:rPr lang="uk-UA"/>
                      <a:t> тис. осіб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FA5B-480B-BB42-09B8D59624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п_3333!$A$4:$A$7</c:f>
              <c:strCache>
                <c:ptCount val="4"/>
                <c:pt idx="0">
                  <c:v>Проходили професійне навчання</c:v>
                </c:pt>
                <c:pt idx="1">
                  <c:v>Брали участь у громадських та інш. роботах тимчасового характеру</c:v>
                </c:pt>
                <c:pt idx="2">
                  <c:v>Всього отримали роботу (у т.ч. до набуття статусу безробітного)</c:v>
                </c:pt>
                <c:pt idx="3">
                  <c:v>Мали статус безробітного протягом звітного періоду</c:v>
                </c:pt>
              </c:strCache>
            </c:strRef>
          </c:cat>
          <c:val>
            <c:numRef>
              <c:f>п_3333!$B$4:$B$7</c:f>
              <c:numCache>
                <c:formatCode>General</c:formatCode>
                <c:ptCount val="4"/>
                <c:pt idx="0">
                  <c:v>75.400000000000006</c:v>
                </c:pt>
                <c:pt idx="1">
                  <c:v>95.1</c:v>
                </c:pt>
                <c:pt idx="2">
                  <c:v>417.3</c:v>
                </c:pt>
                <c:pt idx="3">
                  <c:v>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80B-BB42-09B8D59624FD}"/>
            </c:ext>
          </c:extLst>
        </c:ser>
        <c:ser>
          <c:idx val="1"/>
          <c:order val="1"/>
          <c:tx>
            <c:strRef>
              <c:f>п_3333!$C$3</c:f>
              <c:strCache>
                <c:ptCount val="1"/>
                <c:pt idx="0">
                  <c:v>Мешканці сільської місцевості 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7055017548200035E-2"/>
                  <c:y val="-1.5296980978616422E-16"/>
                </c:manualLayout>
              </c:layout>
              <c:tx>
                <c:rich>
                  <a:bodyPr/>
                  <a:lstStyle/>
                  <a:p>
                    <a:fld id="{5510567F-1E92-4C09-9541-A6E7F36DE20E}" type="VALUE">
                      <a:rPr lang="uk-UA"/>
                      <a:pPr/>
                      <a:t>[ЗНАЧЕНИЕ]</a:t>
                    </a:fld>
                    <a:endParaRPr lang="uk-UA"/>
                  </a:p>
                  <a:p>
                    <a:r>
                      <a:rPr lang="uk-UA"/>
                      <a:t>тис. осіб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A5B-480B-BB42-09B8D59624FD}"/>
                </c:ext>
              </c:extLst>
            </c:dLbl>
            <c:dLbl>
              <c:idx val="1"/>
              <c:layout>
                <c:manualLayout>
                  <c:x val="6.8423487294081667E-2"/>
                  <c:y val="-1.6687808389795667E-3"/>
                </c:manualLayout>
              </c:layout>
              <c:tx>
                <c:rich>
                  <a:bodyPr/>
                  <a:lstStyle/>
                  <a:p>
                    <a:fld id="{4195F923-8C6B-4E62-8B78-122735A1AE30}" type="VALUE">
                      <a:rPr lang="uk-UA"/>
                      <a:pPr/>
                      <a:t>[ЗНАЧЕНИЕ]</a:t>
                    </a:fld>
                    <a:endParaRPr lang="uk-UA"/>
                  </a:p>
                  <a:p>
                    <a:r>
                      <a:rPr lang="uk-UA"/>
                      <a:t> тис. осіб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FA5B-480B-BB42-09B8D59624F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8CCD888-8017-4104-9580-6DBD61263F27}" type="VALUE">
                      <a:rPr lang="uk-UA"/>
                      <a:pPr/>
                      <a:t>[ЗНАЧЕНИЕ]</a:t>
                    </a:fld>
                    <a:endParaRPr lang="uk-UA"/>
                  </a:p>
                  <a:p>
                    <a:r>
                      <a:rPr lang="uk-UA"/>
                      <a:t>тис. осіб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A5B-480B-BB42-09B8D59624F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4081988-85F2-4DE1-B5DE-A555D56A02E1}" type="VALUE">
                      <a:rPr lang="uk-UA"/>
                      <a:pPr/>
                      <a:t>[ЗНАЧЕНИЕ]</a:t>
                    </a:fld>
                    <a:endParaRPr lang="uk-UA"/>
                  </a:p>
                  <a:p>
                    <a:r>
                      <a:rPr lang="uk-UA"/>
                      <a:t>тис. осіб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A5B-480B-BB42-09B8D59624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п_3333!$A$4:$A$7</c:f>
              <c:strCache>
                <c:ptCount val="4"/>
                <c:pt idx="0">
                  <c:v>Проходили професійне навчання</c:v>
                </c:pt>
                <c:pt idx="1">
                  <c:v>Брали участь у громадських та інш. роботах тимчасового характеру</c:v>
                </c:pt>
                <c:pt idx="2">
                  <c:v>Всього отримали роботу (у т.ч. до набуття статусу безробітного)</c:v>
                </c:pt>
                <c:pt idx="3">
                  <c:v>Мали статус безробітного протягом звітного періоду</c:v>
                </c:pt>
              </c:strCache>
            </c:strRef>
          </c:cat>
          <c:val>
            <c:numRef>
              <c:f>п_3333!$C$4:$C$7</c:f>
              <c:numCache>
                <c:formatCode>General</c:formatCode>
                <c:ptCount val="4"/>
                <c:pt idx="0">
                  <c:v>77.099999999999994</c:v>
                </c:pt>
                <c:pt idx="1">
                  <c:v>104.7</c:v>
                </c:pt>
                <c:pt idx="2">
                  <c:v>275.60000000000002</c:v>
                </c:pt>
                <c:pt idx="3">
                  <c:v>397.4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80B-BB42-09B8D5962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4917120"/>
        <c:axId val="194918656"/>
      </c:barChart>
      <c:catAx>
        <c:axId val="194917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uk-UA"/>
          </a:p>
        </c:txPr>
        <c:crossAx val="194918656"/>
        <c:crosses val="autoZero"/>
        <c:auto val="1"/>
        <c:lblAlgn val="ctr"/>
        <c:lblOffset val="100"/>
        <c:noMultiLvlLbl val="0"/>
      </c:catAx>
      <c:valAx>
        <c:axId val="1949186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4917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1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937666070868467E-2"/>
          <c:y val="0.12161908022366771"/>
          <c:w val="0.98006230529595018"/>
          <c:h val="0.636325993716535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п_7!$C$4</c:f>
              <c:strCache>
                <c:ptCount val="1"/>
                <c:pt idx="0">
                  <c:v>Місто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п_7!$B$5:$B$29</c:f>
              <c:strCache>
                <c:ptCount val="25"/>
                <c:pt idx="0">
                  <c:v>Дніпропетровська</c:v>
                </c:pt>
                <c:pt idx="1">
                  <c:v>Харківська</c:v>
                </c:pt>
                <c:pt idx="2">
                  <c:v>м. Київ</c:v>
                </c:pt>
                <c:pt idx="3">
                  <c:v>Київська</c:v>
                </c:pt>
                <c:pt idx="4">
                  <c:v>Львівська</c:v>
                </c:pt>
                <c:pt idx="5">
                  <c:v>Запорізька</c:v>
                </c:pt>
                <c:pt idx="6">
                  <c:v>Херсонська</c:v>
                </c:pt>
                <c:pt idx="7">
                  <c:v>Кіровоградська</c:v>
                </c:pt>
                <c:pt idx="8">
                  <c:v>Чернігівська</c:v>
                </c:pt>
                <c:pt idx="9">
                  <c:v>Волинська</c:v>
                </c:pt>
                <c:pt idx="10">
                  <c:v>Хмельницька</c:v>
                </c:pt>
                <c:pt idx="11">
                  <c:v>Рівненська</c:v>
                </c:pt>
                <c:pt idx="12">
                  <c:v>Одеська</c:v>
                </c:pt>
                <c:pt idx="13">
                  <c:v>Черкаська</c:v>
                </c:pt>
                <c:pt idx="14">
                  <c:v>Вінницька</c:v>
                </c:pt>
                <c:pt idx="15">
                  <c:v>Полтавська</c:v>
                </c:pt>
                <c:pt idx="16">
                  <c:v>Сумська</c:v>
                </c:pt>
                <c:pt idx="17">
                  <c:v>Миколаївська</c:v>
                </c:pt>
                <c:pt idx="18">
                  <c:v>Івано-Франківська</c:v>
                </c:pt>
                <c:pt idx="19">
                  <c:v>Донецька</c:v>
                </c:pt>
                <c:pt idx="20">
                  <c:v>Тернопільська</c:v>
                </c:pt>
                <c:pt idx="21">
                  <c:v>Житомирська</c:v>
                </c:pt>
                <c:pt idx="22">
                  <c:v>Закарпатська</c:v>
                </c:pt>
                <c:pt idx="23">
                  <c:v>Чернівецька</c:v>
                </c:pt>
                <c:pt idx="24">
                  <c:v>Луганська</c:v>
                </c:pt>
              </c:strCache>
            </c:strRef>
          </c:cat>
          <c:val>
            <c:numRef>
              <c:f>п_7!$C$5:$C$29</c:f>
              <c:numCache>
                <c:formatCode>General</c:formatCode>
                <c:ptCount val="25"/>
                <c:pt idx="0">
                  <c:v>255</c:v>
                </c:pt>
                <c:pt idx="1">
                  <c:v>235</c:v>
                </c:pt>
                <c:pt idx="2">
                  <c:v>228</c:v>
                </c:pt>
                <c:pt idx="3">
                  <c:v>141</c:v>
                </c:pt>
                <c:pt idx="4">
                  <c:v>139</c:v>
                </c:pt>
                <c:pt idx="5">
                  <c:v>132</c:v>
                </c:pt>
                <c:pt idx="6">
                  <c:v>131</c:v>
                </c:pt>
                <c:pt idx="7">
                  <c:v>129</c:v>
                </c:pt>
                <c:pt idx="8">
                  <c:v>119</c:v>
                </c:pt>
                <c:pt idx="9">
                  <c:v>112</c:v>
                </c:pt>
                <c:pt idx="10">
                  <c:v>112</c:v>
                </c:pt>
                <c:pt idx="11">
                  <c:v>108</c:v>
                </c:pt>
                <c:pt idx="12">
                  <c:v>103</c:v>
                </c:pt>
                <c:pt idx="13">
                  <c:v>101</c:v>
                </c:pt>
                <c:pt idx="14">
                  <c:v>93</c:v>
                </c:pt>
                <c:pt idx="15">
                  <c:v>86</c:v>
                </c:pt>
                <c:pt idx="16">
                  <c:v>79</c:v>
                </c:pt>
                <c:pt idx="17">
                  <c:v>77</c:v>
                </c:pt>
                <c:pt idx="18">
                  <c:v>69</c:v>
                </c:pt>
                <c:pt idx="19">
                  <c:v>64</c:v>
                </c:pt>
                <c:pt idx="20">
                  <c:v>63</c:v>
                </c:pt>
                <c:pt idx="21">
                  <c:v>47</c:v>
                </c:pt>
                <c:pt idx="22">
                  <c:v>47</c:v>
                </c:pt>
                <c:pt idx="23">
                  <c:v>33</c:v>
                </c:pt>
                <c:pt idx="2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75-42FC-B242-220D18C892CF}"/>
            </c:ext>
          </c:extLst>
        </c:ser>
        <c:ser>
          <c:idx val="1"/>
          <c:order val="1"/>
          <c:tx>
            <c:strRef>
              <c:f>п_7!$D$4</c:f>
              <c:strCache>
                <c:ptCount val="1"/>
                <c:pt idx="0">
                  <c:v>село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977777847457958E-3"/>
                  <c:y val="5.79710144927536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75-42FC-B242-220D18C892CF}"/>
                </c:ext>
              </c:extLst>
            </c:dLbl>
            <c:dLbl>
              <c:idx val="1"/>
              <c:layout>
                <c:manualLayout>
                  <c:x val="3.7333333855934683E-3"/>
                  <c:y val="3.86473429951690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75-42FC-B242-220D18C892CF}"/>
                </c:ext>
              </c:extLst>
            </c:dLbl>
            <c:dLbl>
              <c:idx val="2"/>
              <c:layout>
                <c:manualLayout>
                  <c:x val="2.488888923728979E-3"/>
                  <c:y val="3.86473429951690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75-42FC-B242-220D18C892CF}"/>
                </c:ext>
              </c:extLst>
            </c:dLbl>
            <c:dLbl>
              <c:idx val="3"/>
              <c:layout>
                <c:manualLayout>
                  <c:x val="6.222222309322447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75-42FC-B242-220D18C892CF}"/>
                </c:ext>
              </c:extLst>
            </c:dLbl>
            <c:dLbl>
              <c:idx val="4"/>
              <c:layout>
                <c:manualLayout>
                  <c:x val="8.7111112330514259E-3"/>
                  <c:y val="-3.86473429951690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75-42FC-B242-220D18C892CF}"/>
                </c:ext>
              </c:extLst>
            </c:dLbl>
            <c:dLbl>
              <c:idx val="5"/>
              <c:layout>
                <c:manualLayout>
                  <c:x val="4.977777847457958E-3"/>
                  <c:y val="-1.93236714975845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775-42FC-B242-220D18C892CF}"/>
                </c:ext>
              </c:extLst>
            </c:dLbl>
            <c:dLbl>
              <c:idx val="6"/>
              <c:layout>
                <c:manualLayout>
                  <c:x val="7.4666667711869366E-3"/>
                  <c:y val="5.79710144927536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775-42FC-B242-220D18C892CF}"/>
                </c:ext>
              </c:extLst>
            </c:dLbl>
            <c:dLbl>
              <c:idx val="7"/>
              <c:layout>
                <c:manualLayout>
                  <c:x val="6.2222223093224473E-3"/>
                  <c:y val="-1.93236714975845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775-42FC-B242-220D18C892CF}"/>
                </c:ext>
              </c:extLst>
            </c:dLbl>
            <c:dLbl>
              <c:idx val="8"/>
              <c:layout>
                <c:manualLayout>
                  <c:x val="4.977777847457958E-3"/>
                  <c:y val="3.86473429951697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775-42FC-B242-220D18C892CF}"/>
                </c:ext>
              </c:extLst>
            </c:dLbl>
            <c:dLbl>
              <c:idx val="9"/>
              <c:layout>
                <c:manualLayout>
                  <c:x val="3.7333333855934683E-3"/>
                  <c:y val="1.9323671497585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775-42FC-B242-220D18C892CF}"/>
                </c:ext>
              </c:extLst>
            </c:dLbl>
            <c:dLbl>
              <c:idx val="10"/>
              <c:layout>
                <c:manualLayout>
                  <c:x val="6.2222223093224473E-3"/>
                  <c:y val="3.86473429951690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775-42FC-B242-220D18C892CF}"/>
                </c:ext>
              </c:extLst>
            </c:dLbl>
            <c:dLbl>
              <c:idx val="11"/>
              <c:layout>
                <c:manualLayout>
                  <c:x val="6.222222309322447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775-42FC-B242-220D18C892CF}"/>
                </c:ext>
              </c:extLst>
            </c:dLbl>
            <c:dLbl>
              <c:idx val="12"/>
              <c:layout>
                <c:manualLayout>
                  <c:x val="6.2222223093224473E-3"/>
                  <c:y val="1.93236714975845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775-42FC-B242-220D18C892CF}"/>
                </c:ext>
              </c:extLst>
            </c:dLbl>
            <c:dLbl>
              <c:idx val="13"/>
              <c:layout>
                <c:manualLayout>
                  <c:x val="3.7333333855934683E-3"/>
                  <c:y val="3.86473429951690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775-42FC-B242-220D18C892CF}"/>
                </c:ext>
              </c:extLst>
            </c:dLbl>
            <c:dLbl>
              <c:idx val="14"/>
              <c:layout>
                <c:manualLayout>
                  <c:x val="6.2222223093224473E-3"/>
                  <c:y val="3.86473429951690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775-42FC-B242-220D18C892CF}"/>
                </c:ext>
              </c:extLst>
            </c:dLbl>
            <c:dLbl>
              <c:idx val="15"/>
              <c:layout>
                <c:manualLayout>
                  <c:x val="7.466666771186936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775-42FC-B242-220D18C892CF}"/>
                </c:ext>
              </c:extLst>
            </c:dLbl>
            <c:dLbl>
              <c:idx val="16"/>
              <c:layout>
                <c:manualLayout>
                  <c:x val="6.222222309322447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775-42FC-B242-220D18C892CF}"/>
                </c:ext>
              </c:extLst>
            </c:dLbl>
            <c:dLbl>
              <c:idx val="17"/>
              <c:layout>
                <c:manualLayout>
                  <c:x val="6.2222223093224473E-3"/>
                  <c:y val="1.93236714975845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775-42FC-B242-220D18C892CF}"/>
                </c:ext>
              </c:extLst>
            </c:dLbl>
            <c:dLbl>
              <c:idx val="18"/>
              <c:layout>
                <c:manualLayout>
                  <c:x val="3.7333333855934683E-3"/>
                  <c:y val="1.93236714975845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775-42FC-B242-220D18C892CF}"/>
                </c:ext>
              </c:extLst>
            </c:dLbl>
            <c:dLbl>
              <c:idx val="19"/>
              <c:layout>
                <c:manualLayout>
                  <c:x val="3.7332353978406568E-3"/>
                  <c:y val="5.79710144927536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775-42FC-B242-220D18C892CF}"/>
                </c:ext>
              </c:extLst>
            </c:dLbl>
            <c:dLbl>
              <c:idx val="20"/>
              <c:layout>
                <c:manualLayout>
                  <c:x val="3.7333333855934683E-3"/>
                  <c:y val="3.86473429951690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775-42FC-B242-220D18C892CF}"/>
                </c:ext>
              </c:extLst>
            </c:dLbl>
            <c:dLbl>
              <c:idx val="21"/>
              <c:layout>
                <c:manualLayout>
                  <c:x val="7.466666771186936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775-42FC-B242-220D18C892CF}"/>
                </c:ext>
              </c:extLst>
            </c:dLbl>
            <c:dLbl>
              <c:idx val="22"/>
              <c:layout>
                <c:manualLayout>
                  <c:x val="3.7333333855934683E-3"/>
                  <c:y val="1.93236714975845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775-42FC-B242-220D18C892CF}"/>
                </c:ext>
              </c:extLst>
            </c:dLbl>
            <c:dLbl>
              <c:idx val="23"/>
              <c:layout>
                <c:manualLayout>
                  <c:x val="2.488888923728979E-3"/>
                  <c:y val="1.93236714975845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775-42FC-B242-220D18C892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п_7!$B$5:$B$29</c:f>
              <c:strCache>
                <c:ptCount val="25"/>
                <c:pt idx="0">
                  <c:v>Дніпропетровська</c:v>
                </c:pt>
                <c:pt idx="1">
                  <c:v>Харківська</c:v>
                </c:pt>
                <c:pt idx="2">
                  <c:v>м. Київ</c:v>
                </c:pt>
                <c:pt idx="3">
                  <c:v>Київська</c:v>
                </c:pt>
                <c:pt idx="4">
                  <c:v>Львівська</c:v>
                </c:pt>
                <c:pt idx="5">
                  <c:v>Запорізька</c:v>
                </c:pt>
                <c:pt idx="6">
                  <c:v>Херсонська</c:v>
                </c:pt>
                <c:pt idx="7">
                  <c:v>Кіровоградська</c:v>
                </c:pt>
                <c:pt idx="8">
                  <c:v>Чернігівська</c:v>
                </c:pt>
                <c:pt idx="9">
                  <c:v>Волинська</c:v>
                </c:pt>
                <c:pt idx="10">
                  <c:v>Хмельницька</c:v>
                </c:pt>
                <c:pt idx="11">
                  <c:v>Рівненська</c:v>
                </c:pt>
                <c:pt idx="12">
                  <c:v>Одеська</c:v>
                </c:pt>
                <c:pt idx="13">
                  <c:v>Черкаська</c:v>
                </c:pt>
                <c:pt idx="14">
                  <c:v>Вінницька</c:v>
                </c:pt>
                <c:pt idx="15">
                  <c:v>Полтавська</c:v>
                </c:pt>
                <c:pt idx="16">
                  <c:v>Сумська</c:v>
                </c:pt>
                <c:pt idx="17">
                  <c:v>Миколаївська</c:v>
                </c:pt>
                <c:pt idx="18">
                  <c:v>Івано-Франківська</c:v>
                </c:pt>
                <c:pt idx="19">
                  <c:v>Донецька</c:v>
                </c:pt>
                <c:pt idx="20">
                  <c:v>Тернопільська</c:v>
                </c:pt>
                <c:pt idx="21">
                  <c:v>Житомирська</c:v>
                </c:pt>
                <c:pt idx="22">
                  <c:v>Закарпатська</c:v>
                </c:pt>
                <c:pt idx="23">
                  <c:v>Чернівецька</c:v>
                </c:pt>
                <c:pt idx="24">
                  <c:v>Луганська</c:v>
                </c:pt>
              </c:strCache>
            </c:strRef>
          </c:cat>
          <c:val>
            <c:numRef>
              <c:f>п_7!$D$5:$D$29</c:f>
              <c:numCache>
                <c:formatCode>General</c:formatCode>
                <c:ptCount val="25"/>
                <c:pt idx="0">
                  <c:v>43</c:v>
                </c:pt>
                <c:pt idx="1">
                  <c:v>60</c:v>
                </c:pt>
                <c:pt idx="2">
                  <c:v>9</c:v>
                </c:pt>
                <c:pt idx="3">
                  <c:v>33</c:v>
                </c:pt>
                <c:pt idx="4">
                  <c:v>65</c:v>
                </c:pt>
                <c:pt idx="5">
                  <c:v>45</c:v>
                </c:pt>
                <c:pt idx="6">
                  <c:v>38</c:v>
                </c:pt>
                <c:pt idx="7">
                  <c:v>44</c:v>
                </c:pt>
                <c:pt idx="8">
                  <c:v>21</c:v>
                </c:pt>
                <c:pt idx="9">
                  <c:v>49</c:v>
                </c:pt>
                <c:pt idx="10">
                  <c:v>18</c:v>
                </c:pt>
                <c:pt idx="11">
                  <c:v>59</c:v>
                </c:pt>
                <c:pt idx="12">
                  <c:v>31</c:v>
                </c:pt>
                <c:pt idx="13">
                  <c:v>44</c:v>
                </c:pt>
                <c:pt idx="14">
                  <c:v>48</c:v>
                </c:pt>
                <c:pt idx="15">
                  <c:v>23</c:v>
                </c:pt>
                <c:pt idx="16">
                  <c:v>13</c:v>
                </c:pt>
                <c:pt idx="17">
                  <c:v>19</c:v>
                </c:pt>
                <c:pt idx="18">
                  <c:v>53</c:v>
                </c:pt>
                <c:pt idx="19">
                  <c:v>8</c:v>
                </c:pt>
                <c:pt idx="20">
                  <c:v>40</c:v>
                </c:pt>
                <c:pt idx="21">
                  <c:v>16</c:v>
                </c:pt>
                <c:pt idx="22">
                  <c:v>43</c:v>
                </c:pt>
                <c:pt idx="23">
                  <c:v>32</c:v>
                </c:pt>
                <c:pt idx="2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1775-42FC-B242-220D18C89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95067904"/>
        <c:axId val="195069440"/>
      </c:barChart>
      <c:catAx>
        <c:axId val="19506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uk-UA"/>
          </a:p>
        </c:txPr>
        <c:crossAx val="19506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0694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95067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uk-UA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uk-UA"/>
              <a:t>Дефіцит вакансій (-), станом на 1 січня</a:t>
            </a:r>
            <a:r>
              <a:rPr lang="uk-UA" baseline="0"/>
              <a:t> </a:t>
            </a:r>
            <a:r>
              <a:rPr lang="uk-UA"/>
              <a:t>2017 року</a:t>
            </a:r>
          </a:p>
        </c:rich>
      </c:tx>
      <c:layout>
        <c:manualLayout>
          <c:xMode val="edge"/>
          <c:yMode val="edge"/>
          <c:x val="0.23359040904200698"/>
          <c:y val="4.360302788238426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147941223418251E-2"/>
          <c:y val="0.10812081098558332"/>
          <c:w val="0.94885205877658174"/>
          <c:h val="0.665337137205675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B62-4D71-AE2D-C402F209D8DC}"/>
              </c:ext>
            </c:extLst>
          </c:dPt>
          <c:dLbls>
            <c:dLbl>
              <c:idx val="0"/>
              <c:layout>
                <c:manualLayout>
                  <c:x val="4.5774978768503638E-3"/>
                  <c:y val="6.58602457301532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62-4D71-AE2D-C402F209D8DC}"/>
                </c:ext>
              </c:extLst>
            </c:dLbl>
            <c:dLbl>
              <c:idx val="17"/>
              <c:layout>
                <c:manualLayout>
                  <c:x val="1.5587999910437944E-3"/>
                  <c:y val="5.06871422724286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62-4D71-AE2D-C402F209D8DC}"/>
                </c:ext>
              </c:extLst>
            </c:dLbl>
            <c:dLbl>
              <c:idx val="18"/>
              <c:layout>
                <c:manualLayout>
                  <c:x val="-3.8256432899158631E-4"/>
                  <c:y val="-5.71208879876984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62-4D71-AE2D-C402F209D8DC}"/>
                </c:ext>
              </c:extLst>
            </c:dLbl>
            <c:dLbl>
              <c:idx val="19"/>
              <c:layout>
                <c:manualLayout>
                  <c:x val="1.7149545496002168E-3"/>
                  <c:y val="7.03702008179206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62-4D71-AE2D-C402F209D8DC}"/>
                </c:ext>
              </c:extLst>
            </c:dLbl>
            <c:dLbl>
              <c:idx val="2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53D-48D9-9D43-CFD405C6BACB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п_9!$A$9:$A$33</c:f>
              <c:strCache>
                <c:ptCount val="25"/>
                <c:pt idx="0">
                  <c:v>Вінницька</c:v>
                </c:pt>
                <c:pt idx="1">
                  <c:v>Волинська</c:v>
                </c:pt>
                <c:pt idx="2">
                  <c:v>Дніпропетровська</c:v>
                </c:pt>
                <c:pt idx="3">
                  <c:v>Донецька</c:v>
                </c:pt>
                <c:pt idx="4">
                  <c:v>Житомирська</c:v>
                </c:pt>
                <c:pt idx="5">
                  <c:v>Закарпатська</c:v>
                </c:pt>
                <c:pt idx="6">
                  <c:v>Запорізька</c:v>
                </c:pt>
                <c:pt idx="7">
                  <c:v>Івано-Франківська</c:v>
                </c:pt>
                <c:pt idx="8">
                  <c:v>Київська</c:v>
                </c:pt>
                <c:pt idx="9">
                  <c:v>Кіровоградська</c:v>
                </c:pt>
                <c:pt idx="10">
                  <c:v>Луганська</c:v>
                </c:pt>
                <c:pt idx="11">
                  <c:v>Львівська</c:v>
                </c:pt>
                <c:pt idx="12">
                  <c:v>Миколаївська</c:v>
                </c:pt>
                <c:pt idx="13">
                  <c:v>Одеська</c:v>
                </c:pt>
                <c:pt idx="14">
                  <c:v>Полтавська</c:v>
                </c:pt>
                <c:pt idx="15">
                  <c:v>Рівненська</c:v>
                </c:pt>
                <c:pt idx="16">
                  <c:v>Сумська</c:v>
                </c:pt>
                <c:pt idx="17">
                  <c:v>Тернопільська</c:v>
                </c:pt>
                <c:pt idx="18">
                  <c:v>Харківська</c:v>
                </c:pt>
                <c:pt idx="19">
                  <c:v>Херсонська</c:v>
                </c:pt>
                <c:pt idx="20">
                  <c:v>Хмельницька</c:v>
                </c:pt>
                <c:pt idx="21">
                  <c:v>Черкаська</c:v>
                </c:pt>
                <c:pt idx="22">
                  <c:v>Чернівецька</c:v>
                </c:pt>
                <c:pt idx="23">
                  <c:v>Чернігівська</c:v>
                </c:pt>
                <c:pt idx="24">
                  <c:v>м. Київ</c:v>
                </c:pt>
              </c:strCache>
            </c:strRef>
          </c:cat>
          <c:val>
            <c:numRef>
              <c:f>п_9!$D$9:$D$33</c:f>
              <c:numCache>
                <c:formatCode>0</c:formatCode>
                <c:ptCount val="25"/>
                <c:pt idx="0">
                  <c:v>-9342</c:v>
                </c:pt>
                <c:pt idx="1">
                  <c:v>-1233</c:v>
                </c:pt>
                <c:pt idx="2">
                  <c:v>-5116</c:v>
                </c:pt>
                <c:pt idx="3">
                  <c:v>-1323</c:v>
                </c:pt>
                <c:pt idx="4">
                  <c:v>-3071</c:v>
                </c:pt>
                <c:pt idx="5">
                  <c:v>-884</c:v>
                </c:pt>
                <c:pt idx="6">
                  <c:v>-5234</c:v>
                </c:pt>
                <c:pt idx="7">
                  <c:v>-1086</c:v>
                </c:pt>
                <c:pt idx="8">
                  <c:v>-3152</c:v>
                </c:pt>
                <c:pt idx="9">
                  <c:v>-5511</c:v>
                </c:pt>
                <c:pt idx="10">
                  <c:v>-2530</c:v>
                </c:pt>
                <c:pt idx="11">
                  <c:v>-869</c:v>
                </c:pt>
                <c:pt idx="12">
                  <c:v>-5188</c:v>
                </c:pt>
                <c:pt idx="13">
                  <c:v>-5816</c:v>
                </c:pt>
                <c:pt idx="14">
                  <c:v>-7850</c:v>
                </c:pt>
                <c:pt idx="15">
                  <c:v>-1651</c:v>
                </c:pt>
                <c:pt idx="16">
                  <c:v>-3295</c:v>
                </c:pt>
                <c:pt idx="17">
                  <c:v>-2343</c:v>
                </c:pt>
                <c:pt idx="18">
                  <c:v>-5606</c:v>
                </c:pt>
                <c:pt idx="19">
                  <c:v>-4003</c:v>
                </c:pt>
                <c:pt idx="20">
                  <c:v>-4224</c:v>
                </c:pt>
                <c:pt idx="21">
                  <c:v>-5824</c:v>
                </c:pt>
                <c:pt idx="22">
                  <c:v>-1609</c:v>
                </c:pt>
                <c:pt idx="23">
                  <c:v>-2594</c:v>
                </c:pt>
                <c:pt idx="24">
                  <c:v>-42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B62-4D71-AE2D-C402F209D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00302592"/>
        <c:axId val="200304128"/>
      </c:barChart>
      <c:catAx>
        <c:axId val="20030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uk-UA"/>
          </a:p>
        </c:txPr>
        <c:crossAx val="200304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304128"/>
        <c:scaling>
          <c:orientation val="minMax"/>
          <c:max val="2000"/>
          <c:min val="-10000"/>
        </c:scaling>
        <c:delete val="1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uk-UA"/>
                  <a:t>одиниць (+), осіб (-)</a:t>
                </a:r>
              </a:p>
            </c:rich>
          </c:tx>
          <c:layout>
            <c:manualLayout>
              <c:xMode val="edge"/>
              <c:yMode val="edge"/>
              <c:x val="7.7217798755547708E-3"/>
              <c:y val="0.373546502339381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crossAx val="200302592"/>
        <c:crosses val="autoZero"/>
        <c:crossBetween val="between"/>
        <c:majorUnit val="2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uk-UA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9370078740157483" right="0.23" top="0.31" bottom="0.39370078740157483" header="0.31496062992125984" footer="0.31496062992125984"/>
  <pageSetup paperSize="9" orientation="landscape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51181102362204722" right="0.51181102362204722" top="0.55118110236220474" bottom="0.55118110236220474" header="0.31496062992125984" footer="0.31496062992125984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19685039370078741" right="0.19685039370078741" top="0.78740157480314965" bottom="0.19685039370078741" header="0.31496062992125984" footer="0.31496062992125984"/>
  <pageSetup paperSize="9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68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" right="0" top="0.78740157480314965" bottom="0" header="0.43307086614173229" footer="0.51181102362204722"/>
  <pageSetup paperSize="9"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70" workbookViewId="0"/>
  </sheetViews>
  <pageMargins left="0" right="0" top="0.78740157480314965" bottom="0" header="0" footer="0"/>
  <pageSetup paperSize="9"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29"/>
  </sheetPr>
  <sheetViews>
    <sheetView zoomScale="75" workbookViewId="0"/>
  </sheetViews>
  <pageMargins left="0" right="0" top="0.78740157480314965" bottom="0" header="0" footer="0"/>
  <pageSetup paperSize="9" orientation="landscape" horizontalDpi="4294967292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007600" cy="68072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0.118</cdr:x>
      <cdr:y>0.00525</cdr:y>
    </cdr:from>
    <cdr:to>
      <cdr:x>0.935</cdr:x>
      <cdr:y>0.1325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04874" y="34404"/>
          <a:ext cx="8342224" cy="8338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Кількість безробітних, за місцем проживання,  </a:t>
          </a:r>
        </a:p>
        <a:p xmlns:a="http://schemas.openxmlformats.org/drawingml/2006/main">
          <a:pPr algn="ctr" rtl="0">
            <a:defRPr sz="1000"/>
          </a:pPr>
          <a:r>
            <a:rPr lang="uk-UA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працевлаштованих шляхом виплати допомоги по безробіттю одноразово </a:t>
          </a:r>
        </a:p>
        <a:p xmlns:a="http://schemas.openxmlformats.org/drawingml/2006/main">
          <a:pPr algn="ctr" rtl="0">
            <a:defRPr sz="1000"/>
          </a:pPr>
          <a:r>
            <a:rPr lang="uk-UA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для організації  підприємницької діяльності у січні-вересні 2016 року,</a:t>
          </a:r>
          <a:r>
            <a:rPr lang="uk-UA" sz="16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(осіб)</a:t>
          </a:r>
          <a:r>
            <a:rPr lang="uk-UA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</cdr:txBody>
    </cdr:sp>
  </cdr:relSizeAnchor>
  <cdr:relSizeAnchor xmlns:cdr="http://schemas.openxmlformats.org/drawingml/2006/chartDrawing">
    <cdr:from>
      <cdr:x>0.60933</cdr:x>
      <cdr:y>0.19048</cdr:y>
    </cdr:from>
    <cdr:to>
      <cdr:x>0.97467</cdr:x>
      <cdr:y>0.45549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8464" y="1251857"/>
          <a:ext cx="3728358" cy="17417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450" b="1" i="0" u="none" strike="noStrike" baseline="0">
              <a:solidFill>
                <a:srgbClr val="000080"/>
              </a:solidFill>
              <a:latin typeface="Times New Roman"/>
              <a:cs typeface="Times New Roman"/>
            </a:rPr>
            <a:t>Міські поселення</a:t>
          </a:r>
        </a:p>
        <a:p xmlns:a="http://schemas.openxmlformats.org/drawingml/2006/main">
          <a:pPr algn="ctr" rtl="0">
            <a:defRPr sz="1000"/>
          </a:pPr>
          <a:endParaRPr lang="uk-UA" sz="1450" b="1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 xmlns:a="http://schemas.openxmlformats.org/drawingml/2006/main">
          <a:pPr algn="ctr" rtl="0">
            <a:defRPr sz="1000"/>
          </a:pPr>
          <a:endParaRPr lang="uk-UA" sz="1450" b="1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 xmlns:a="http://schemas.openxmlformats.org/drawingml/2006/main">
          <a:pPr algn="ctr" rtl="0">
            <a:defRPr sz="1000"/>
          </a:pPr>
          <a:r>
            <a:rPr lang="uk-UA" sz="1450" b="1" i="0" u="none" strike="noStrike" baseline="0">
              <a:solidFill>
                <a:srgbClr val="000080"/>
              </a:solidFill>
              <a:latin typeface="Times New Roman"/>
              <a:cs typeface="Times New Roman"/>
            </a:rPr>
            <a:t>Сільська місцевість</a:t>
          </a:r>
        </a:p>
      </cdr:txBody>
    </cdr:sp>
  </cdr:relSizeAnchor>
  <cdr:relSizeAnchor xmlns:cdr="http://schemas.openxmlformats.org/drawingml/2006/chartDrawing">
    <cdr:from>
      <cdr:x>0.596</cdr:x>
      <cdr:y>0.18841</cdr:y>
    </cdr:from>
    <cdr:to>
      <cdr:x>0.92533</cdr:x>
      <cdr:y>0.33954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82393" y="1238250"/>
          <a:ext cx="3360964" cy="993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0.66133</cdr:x>
      <cdr:y>0.19876</cdr:y>
    </cdr:from>
    <cdr:to>
      <cdr:x>0.68933</cdr:x>
      <cdr:y>0.24017</cdr:y>
    </cdr:to>
    <cdr:sp macro="" textlink="">
      <cdr:nvSpPr>
        <cdr:cNvPr id="4" name="Блок-схема: процес 3"/>
        <cdr:cNvSpPr/>
      </cdr:nvSpPr>
      <cdr:spPr>
        <a:xfrm xmlns:a="http://schemas.openxmlformats.org/drawingml/2006/main">
          <a:off x="6749143" y="1306286"/>
          <a:ext cx="285750" cy="272143"/>
        </a:xfrm>
        <a:prstGeom xmlns:a="http://schemas.openxmlformats.org/drawingml/2006/main" prst="flowChartProcess">
          <a:avLst/>
        </a:prstGeom>
        <a:solidFill xmlns:a="http://schemas.openxmlformats.org/drawingml/2006/main">
          <a:srgbClr val="FFC0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0.66267</cdr:x>
      <cdr:y>0.2795</cdr:y>
    </cdr:from>
    <cdr:to>
      <cdr:x>0.68933</cdr:x>
      <cdr:y>0.32298</cdr:y>
    </cdr:to>
    <cdr:sp macro="" textlink="">
      <cdr:nvSpPr>
        <cdr:cNvPr id="5" name="Блок-схема: процес 4"/>
        <cdr:cNvSpPr/>
      </cdr:nvSpPr>
      <cdr:spPr>
        <a:xfrm xmlns:a="http://schemas.openxmlformats.org/drawingml/2006/main">
          <a:off x="6762750" y="1836964"/>
          <a:ext cx="272143" cy="285750"/>
        </a:xfrm>
        <a:prstGeom xmlns:a="http://schemas.openxmlformats.org/drawingml/2006/main" prst="flowChartProcess">
          <a:avLst/>
        </a:prstGeom>
        <a:solidFill xmlns:a="http://schemas.openxmlformats.org/drawingml/2006/main">
          <a:srgbClr val="C000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10205357" cy="65722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0.06823</cdr:x>
      <cdr:y>0.04585</cdr:y>
    </cdr:from>
    <cdr:to>
      <cdr:x>0.96798</cdr:x>
      <cdr:y>0.11835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4614" y="301514"/>
          <a:ext cx="8847506" cy="475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2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(за видом економічної діяльності:"Сільське господарство, лісове господарство та рибне господарство"</a:t>
          </a:r>
          <a:r>
            <a:rPr lang="uk-UA" sz="13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")</a:t>
          </a:r>
          <a:endParaRPr lang="uk-UA"/>
        </a:p>
      </cdr:txBody>
    </cdr:sp>
  </cdr:relSizeAnchor>
  <cdr:relSizeAnchor xmlns:cdr="http://schemas.openxmlformats.org/drawingml/2006/chartDrawing">
    <cdr:from>
      <cdr:x>0.25733</cdr:x>
      <cdr:y>0.13872</cdr:y>
    </cdr:from>
    <cdr:to>
      <cdr:x>0.7</cdr:x>
      <cdr:y>0.2029</cdr:y>
    </cdr:to>
    <cdr:sp macro="" textlink="">
      <cdr:nvSpPr>
        <cdr:cNvPr id="399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6179" y="911678"/>
          <a:ext cx="4517571" cy="421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cdr:spPr>
      <cdr:txBody>
        <a:bodyPr xmlns:a="http://schemas.openxmlformats.org/drawingml/2006/main" vertOverflow="clip" wrap="square" lIns="27432" tIns="27432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6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Дефіцит вакансій -  89,4 тис.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10210800" cy="65722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0.07025</cdr:x>
      <cdr:y>0.01375</cdr:y>
    </cdr:from>
    <cdr:to>
      <cdr:x>0.94575</cdr:x>
      <cdr:y>0.09925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3484" y="88468"/>
          <a:ext cx="8673884" cy="5635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4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Рівень працевлаштування безробітних,  у 2013-2014 рр.,</a:t>
          </a:r>
        </a:p>
        <a:p xmlns:a="http://schemas.openxmlformats.org/drawingml/2006/main">
          <a:pPr algn="ctr" rtl="0">
            <a:defRPr sz="1000"/>
          </a:pPr>
          <a:r>
            <a:rPr lang="uk-UA" sz="14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</a:t>
          </a:r>
          <a:r>
            <a:rPr lang="uk-UA" sz="1400" b="0" i="1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(за регіонами та місцем проживання)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0.47675</cdr:x>
      <cdr:y>0.229</cdr:y>
    </cdr:from>
    <cdr:to>
      <cdr:x>1</cdr:x>
      <cdr:y>0.9365</cdr:y>
    </cdr:to>
    <cdr:graphicFrame macro="">
      <cdr:nvGraphicFramePr>
        <cdr:cNvPr id="1160258" name="Chart 1090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0.60375</cdr:x>
      <cdr:y>0.13275</cdr:y>
    </cdr:from>
    <cdr:to>
      <cdr:x>0.9745</cdr:x>
      <cdr:y>0.21275</cdr:y>
    </cdr:to>
    <cdr:sp macro="" textlink="">
      <cdr:nvSpPr>
        <cdr:cNvPr id="911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44005" y="904077"/>
          <a:ext cx="3711495" cy="5448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36576" rIns="36576" bIns="36576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4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 % до середньооблікової </a:t>
          </a:r>
        </a:p>
        <a:p xmlns:a="http://schemas.openxmlformats.org/drawingml/2006/main">
          <a:pPr algn="ctr" rtl="0">
            <a:defRPr sz="1000"/>
          </a:pPr>
          <a:r>
            <a:rPr lang="uk-UA" sz="14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кількості штатних  працівників</a:t>
          </a:r>
        </a:p>
      </cdr:txBody>
    </cdr:sp>
  </cdr:relSizeAnchor>
  <cdr:relSizeAnchor xmlns:cdr="http://schemas.openxmlformats.org/drawingml/2006/chartDrawing">
    <cdr:from>
      <cdr:x>0.0075</cdr:x>
      <cdr:y>0.9645</cdr:y>
    </cdr:from>
    <cdr:to>
      <cdr:x>0.38425</cdr:x>
      <cdr:y>0.9995</cdr:y>
    </cdr:to>
    <cdr:sp macro="" textlink="">
      <cdr:nvSpPr>
        <cdr:cNvPr id="911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081" y="6568607"/>
          <a:ext cx="3771559" cy="23836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uk-UA" sz="105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даними Державної служби статистики України</a:t>
          </a:r>
        </a:p>
      </cdr:txBody>
    </cdr:sp>
  </cdr:relSizeAnchor>
  <cdr:relSizeAnchor xmlns:cdr="http://schemas.openxmlformats.org/drawingml/2006/chartDrawing">
    <cdr:from>
      <cdr:x>0.00725</cdr:x>
      <cdr:y>0</cdr:y>
    </cdr:from>
    <cdr:to>
      <cdr:x>0.99</cdr:x>
      <cdr:y>0.09875</cdr:y>
    </cdr:to>
    <cdr:sp macro="" textlink="">
      <cdr:nvSpPr>
        <cdr:cNvPr id="9114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78" y="0"/>
          <a:ext cx="9838089" cy="672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Кількість працівників, які перебували в умовах вимушеної неповної зайнятості </a:t>
          </a:r>
        </a:p>
        <a:p xmlns:a="http://schemas.openxmlformats.org/drawingml/2006/main">
          <a:pPr algn="ctr" rtl="0">
            <a:defRPr sz="1000"/>
          </a:pPr>
          <a:r>
            <a:rPr lang="uk-UA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 сільському господарстві, лісовому господарствіта рибному господарстві за 2014 рік</a:t>
          </a:r>
        </a:p>
      </cdr:txBody>
    </cdr:sp>
  </cdr:relSizeAnchor>
  <cdr:relSizeAnchor xmlns:cdr="http://schemas.openxmlformats.org/drawingml/2006/chartDrawing">
    <cdr:from>
      <cdr:x>0.147</cdr:x>
      <cdr:y>0.1795</cdr:y>
    </cdr:from>
    <cdr:to>
      <cdr:x>0.373</cdr:x>
      <cdr:y>0.22775</cdr:y>
    </cdr:to>
    <cdr:sp macro="" textlink="">
      <cdr:nvSpPr>
        <cdr:cNvPr id="9114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1584" y="1222462"/>
          <a:ext cx="2262435" cy="3286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Кількість осіб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465794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0.0035</cdr:x>
      <cdr:y>0.13858</cdr:y>
    </cdr:from>
    <cdr:to>
      <cdr:x>0.45492</cdr:x>
      <cdr:y>0.18325</cdr:y>
    </cdr:to>
    <cdr:sp macro="" textlink="">
      <cdr:nvSpPr>
        <cdr:cNvPr id="20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271" y="911679"/>
          <a:ext cx="4601766" cy="2917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600" b="1" i="1" u="sng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Чисельність зайнятого населення, тис. осіб</a:t>
          </a:r>
        </a:p>
      </cdr:txBody>
    </cdr:sp>
  </cdr:relSizeAnchor>
  <cdr:relSizeAnchor xmlns:cdr="http://schemas.openxmlformats.org/drawingml/2006/chartDrawing">
    <cdr:from>
      <cdr:x>0.49129</cdr:x>
      <cdr:y>0.19618</cdr:y>
    </cdr:from>
    <cdr:to>
      <cdr:x>1</cdr:x>
      <cdr:y>1</cdr:y>
    </cdr:to>
    <cdr:graphicFrame macro="">
      <cdr:nvGraphicFramePr>
        <cdr:cNvPr id="854576" name="Chart 560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0.08775</cdr:x>
      <cdr:y>0.0095</cdr:y>
    </cdr:from>
    <cdr:to>
      <cdr:x>0.956</cdr:x>
      <cdr:y>0.139</cdr:y>
    </cdr:to>
    <cdr:sp macro="" textlink="">
      <cdr:nvSpPr>
        <cdr:cNvPr id="20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3943" y="58979"/>
          <a:ext cx="8866822" cy="8453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6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Зайняте населення та рівень зайнятості за І півріччя 2016-2017 рр., </a:t>
          </a:r>
        </a:p>
        <a:p xmlns:a="http://schemas.openxmlformats.org/drawingml/2006/main">
          <a:pPr algn="ctr" rtl="0">
            <a:defRPr sz="1000"/>
          </a:pPr>
          <a:r>
            <a:rPr lang="uk-UA" sz="1600" b="0" i="1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(за місцем проживання) </a:t>
          </a:r>
        </a:p>
      </cdr:txBody>
    </cdr:sp>
  </cdr:relSizeAnchor>
  <cdr:relSizeAnchor xmlns:cdr="http://schemas.openxmlformats.org/drawingml/2006/chartDrawing">
    <cdr:from>
      <cdr:x>0.61675</cdr:x>
      <cdr:y>0.1375</cdr:y>
    </cdr:from>
    <cdr:to>
      <cdr:x>0.9625</cdr:x>
      <cdr:y>0.18075</cdr:y>
    </cdr:to>
    <cdr:sp macro="" textlink="">
      <cdr:nvSpPr>
        <cdr:cNvPr id="208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88310" y="904342"/>
          <a:ext cx="3518701" cy="2867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600" b="1" i="1" u="sng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Рівень зайнятості, %</a:t>
          </a:r>
        </a:p>
      </cdr:txBody>
    </cdr:sp>
  </cdr:relSizeAnchor>
  <cdr:relSizeAnchor xmlns:cdr="http://schemas.openxmlformats.org/drawingml/2006/chartDrawing">
    <cdr:from>
      <cdr:x>0.0395</cdr:x>
      <cdr:y>0.9635</cdr:y>
    </cdr:from>
    <cdr:to>
      <cdr:x>0.45725</cdr:x>
      <cdr:y>1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036" y="6449656"/>
          <a:ext cx="4293642" cy="2845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uk-UA" sz="950" b="0" i="1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даними Державної служби статистики України</a:t>
          </a:r>
          <a:endParaRPr lang="uk-UA"/>
        </a:p>
      </cdr:txBody>
    </cdr:sp>
  </cdr:relSizeAnchor>
  <cdr:relSizeAnchor xmlns:cdr="http://schemas.openxmlformats.org/drawingml/2006/chartDrawing">
    <cdr:from>
      <cdr:x>0.501</cdr:x>
      <cdr:y>0.47525</cdr:y>
    </cdr:from>
    <cdr:to>
      <cdr:x>0.51325</cdr:x>
      <cdr:y>0.50775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13058" y="3183581"/>
          <a:ext cx="127635" cy="2104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05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                  </a:t>
          </a:r>
          <a:endParaRPr lang="uk-UA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0178143" cy="6558643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0.00267</cdr:x>
      <cdr:y>0.13333</cdr:y>
    </cdr:from>
    <cdr:to>
      <cdr:x>0.48533</cdr:x>
      <cdr:y>0.20625</cdr:y>
    </cdr:to>
    <cdr:sp macro="" textlink="">
      <cdr:nvSpPr>
        <cdr:cNvPr id="10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215" y="874464"/>
          <a:ext cx="4912544" cy="4782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800" b="1" i="1" u="sng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Чисельність безробітого населення, тис. осіб</a:t>
          </a:r>
        </a:p>
        <a:p xmlns:a="http://schemas.openxmlformats.org/drawingml/2006/main">
          <a:pPr algn="ctr" rtl="0">
            <a:defRPr sz="1000"/>
          </a:pPr>
          <a:endParaRPr lang="uk-UA" sz="1400" b="1" i="1" u="sng" strike="noStrike" baseline="0">
            <a:solidFill>
              <a:srgbClr val="000000"/>
            </a:solidFill>
            <a:latin typeface="Times New Roman Cyr"/>
            <a:cs typeface="Times New Roman Cyr"/>
          </a:endParaRPr>
        </a:p>
      </cdr:txBody>
    </cdr:sp>
  </cdr:relSizeAnchor>
  <cdr:relSizeAnchor xmlns:cdr="http://schemas.openxmlformats.org/drawingml/2006/chartDrawing">
    <cdr:from>
      <cdr:x>0.512</cdr:x>
      <cdr:y>0.18958</cdr:y>
    </cdr:from>
    <cdr:to>
      <cdr:x>1</cdr:x>
      <cdr:y>0.97083</cdr:y>
    </cdr:to>
    <cdr:graphicFrame macro="">
      <cdr:nvGraphicFramePr>
        <cdr:cNvPr id="857648" name="Chart 560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0.13689</cdr:x>
      <cdr:y>0</cdr:y>
    </cdr:from>
    <cdr:to>
      <cdr:x>0.90764</cdr:x>
      <cdr:y>0.16527</cdr:y>
    </cdr:to>
    <cdr:sp macro="" textlink="">
      <cdr:nvSpPr>
        <cdr:cNvPr id="106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93303" y="0"/>
          <a:ext cx="7844804" cy="10839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/>
          <a:r>
            <a:rPr lang="uk-UA" sz="1800" b="1" i="0" baseline="0">
              <a:effectLst/>
              <a:latin typeface="Times New Roman" pitchFamily="18" charset="0"/>
              <a:ea typeface="+mn-ea"/>
              <a:cs typeface="Times New Roman" pitchFamily="18" charset="0"/>
            </a:rPr>
            <a:t>Безробітне населення та рівень безробіття (за методологією МОП) </a:t>
          </a:r>
          <a:endParaRPr lang="uk-UA" sz="1800">
            <a:effectLst/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 rtl="0"/>
          <a:r>
            <a:rPr lang="uk-UA" sz="1800" b="1" i="0" baseline="0">
              <a:effectLst/>
              <a:latin typeface="Times New Roman" pitchFamily="18" charset="0"/>
              <a:ea typeface="+mn-ea"/>
              <a:cs typeface="Times New Roman" pitchFamily="18" charset="0"/>
            </a:rPr>
            <a:t>за І півріччя 2016-2017 рр. </a:t>
          </a:r>
          <a:endParaRPr lang="uk-UA" sz="1800">
            <a:effectLst/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 rtl="0"/>
          <a:r>
            <a:rPr lang="uk-UA" sz="1800" b="0" i="1" baseline="0">
              <a:effectLst/>
              <a:latin typeface="Times New Roman" pitchFamily="18" charset="0"/>
              <a:ea typeface="+mn-ea"/>
              <a:cs typeface="Times New Roman" pitchFamily="18" charset="0"/>
            </a:rPr>
            <a:t>(за місцем проживання)</a:t>
          </a:r>
          <a:endParaRPr lang="uk-UA" sz="1800">
            <a:effectLst/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 rtl="0">
            <a:defRPr sz="1000"/>
          </a:pPr>
          <a:endParaRPr lang="uk-UA" sz="1800" b="0" i="1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</cdr:txBody>
    </cdr:sp>
  </cdr:relSizeAnchor>
  <cdr:relSizeAnchor xmlns:cdr="http://schemas.openxmlformats.org/drawingml/2006/chartDrawing">
    <cdr:from>
      <cdr:x>0.616</cdr:x>
      <cdr:y>0.153</cdr:y>
    </cdr:from>
    <cdr:to>
      <cdr:x>0.97225</cdr:x>
      <cdr:y>0.19675</cdr:y>
    </cdr:to>
    <cdr:sp macro="" textlink="">
      <cdr:nvSpPr>
        <cdr:cNvPr id="106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78118" y="1002640"/>
          <a:ext cx="3630811" cy="2867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800" b="1" i="1" u="sng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Рівень безробіття , %</a:t>
          </a:r>
        </a:p>
        <a:p xmlns:a="http://schemas.openxmlformats.org/drawingml/2006/main">
          <a:pPr algn="ctr" rtl="0">
            <a:defRPr sz="1000"/>
          </a:pPr>
          <a:endParaRPr lang="uk-UA" sz="1800" b="1" i="1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</cdr:txBody>
    </cdr:sp>
  </cdr:relSizeAnchor>
  <cdr:relSizeAnchor xmlns:cdr="http://schemas.openxmlformats.org/drawingml/2006/chartDrawing">
    <cdr:from>
      <cdr:x>0.01475</cdr:x>
      <cdr:y>0.95625</cdr:y>
    </cdr:from>
    <cdr:to>
      <cdr:x>0.43575</cdr:x>
      <cdr:y>0.99925</cdr:y>
    </cdr:to>
    <cdr:sp macro="" textlink="">
      <cdr:nvSpPr>
        <cdr:cNvPr id="10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609" y="6453023"/>
          <a:ext cx="4298747" cy="2761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uk-UA" sz="950" b="0" i="1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даними Державної служби статистики </a:t>
          </a:r>
          <a:r>
            <a:rPr lang="uk-UA" sz="10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України</a:t>
          </a:r>
        </a:p>
      </cdr:txBody>
    </cdr:sp>
  </cdr:relSizeAnchor>
  <cdr:relSizeAnchor xmlns:cdr="http://schemas.openxmlformats.org/drawingml/2006/chartDrawing">
    <cdr:from>
      <cdr:x>0.50075</cdr:x>
      <cdr:y>0.47225</cdr:y>
    </cdr:from>
    <cdr:to>
      <cdr:x>0.51325</cdr:x>
      <cdr:y>0.5035</cdr:y>
    </cdr:to>
    <cdr:sp macro="" textlink="">
      <cdr:nvSpPr>
        <cdr:cNvPr id="10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13058" y="3180214"/>
          <a:ext cx="127635" cy="2104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05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                  </a:t>
          </a:r>
          <a:endParaRPr lang="uk-UA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10720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959224</xdr:colOff>
      <xdr:row>35</xdr:row>
      <xdr:rowOff>129428</xdr:rowOff>
    </xdr:from>
    <xdr:ext cx="68352" cy="179601"/>
    <xdr:sp macro="" textlink="">
      <xdr:nvSpPr>
        <xdr:cNvPr id="32769" name="Text Box 1"/>
        <xdr:cNvSpPr txBox="1">
          <a:spLocks noChangeArrowheads="1"/>
        </xdr:cNvSpPr>
      </xdr:nvSpPr>
      <xdr:spPr bwMode="auto">
        <a:xfrm>
          <a:off x="959224" y="9598399"/>
          <a:ext cx="68352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*</a:t>
          </a:r>
          <a:endParaRPr lang="uk-UA"/>
        </a:p>
      </xdr:txBody>
    </xdr:sp>
    <xdr:clientData/>
  </xdr:oneCellAnchor>
  <xdr:oneCellAnchor>
    <xdr:from>
      <xdr:col>4</xdr:col>
      <xdr:colOff>461682</xdr:colOff>
      <xdr:row>32</xdr:row>
      <xdr:rowOff>57150</xdr:rowOff>
    </xdr:from>
    <xdr:ext cx="68352" cy="179601"/>
    <xdr:sp macro="" textlink="">
      <xdr:nvSpPr>
        <xdr:cNvPr id="32770" name="Text Box 2"/>
        <xdr:cNvSpPr txBox="1">
          <a:spLocks noChangeArrowheads="1"/>
        </xdr:cNvSpPr>
      </xdr:nvSpPr>
      <xdr:spPr bwMode="auto">
        <a:xfrm>
          <a:off x="3946711" y="9055474"/>
          <a:ext cx="68352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*</a:t>
          </a:r>
          <a:endParaRPr lang="uk-UA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10205357" cy="65722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E6" sqref="E6"/>
    </sheetView>
  </sheetViews>
  <sheetFormatPr defaultRowHeight="12.75" x14ac:dyDescent="0.2"/>
  <cols>
    <col min="1" max="1" width="18.28515625" customWidth="1"/>
    <col min="2" max="5" width="12.28515625" customWidth="1"/>
  </cols>
  <sheetData>
    <row r="1" spans="1:9" ht="22.5" x14ac:dyDescent="0.3">
      <c r="A1" s="197" t="s">
        <v>139</v>
      </c>
    </row>
    <row r="3" spans="1:9" ht="40.5" customHeight="1" x14ac:dyDescent="0.2">
      <c r="A3" s="198"/>
      <c r="B3" s="199" t="s">
        <v>116</v>
      </c>
      <c r="C3" s="199" t="s">
        <v>118</v>
      </c>
      <c r="D3" s="199" t="s">
        <v>117</v>
      </c>
      <c r="E3" s="199" t="s">
        <v>119</v>
      </c>
      <c r="G3" t="s">
        <v>117</v>
      </c>
      <c r="I3" t="s">
        <v>118</v>
      </c>
    </row>
    <row r="4" spans="1:9" x14ac:dyDescent="0.2">
      <c r="A4" s="200" t="s">
        <v>140</v>
      </c>
      <c r="B4" s="201">
        <v>91.4</v>
      </c>
      <c r="C4" s="201">
        <v>7.4</v>
      </c>
      <c r="D4" s="201">
        <v>1</v>
      </c>
      <c r="E4" s="201">
        <v>0.2</v>
      </c>
      <c r="G4">
        <v>1.3</v>
      </c>
    </row>
    <row r="5" spans="1:9" x14ac:dyDescent="0.2">
      <c r="A5" s="200" t="s">
        <v>115</v>
      </c>
      <c r="B5" s="201">
        <v>68.5</v>
      </c>
      <c r="C5" s="201">
        <v>30.4</v>
      </c>
      <c r="D5" s="201">
        <v>0.6</v>
      </c>
      <c r="E5" s="201">
        <v>0.5</v>
      </c>
      <c r="G5">
        <v>0.8</v>
      </c>
    </row>
    <row r="7" spans="1:9" ht="39" customHeight="1" x14ac:dyDescent="0.2">
      <c r="B7" s="202"/>
      <c r="C7" s="202"/>
    </row>
    <row r="8" spans="1:9" x14ac:dyDescent="0.2">
      <c r="C8">
        <v>7</v>
      </c>
      <c r="D8">
        <v>1.4</v>
      </c>
      <c r="E8">
        <v>0.1</v>
      </c>
    </row>
    <row r="9" spans="1:9" x14ac:dyDescent="0.2">
      <c r="C9">
        <v>29.9</v>
      </c>
      <c r="D9">
        <v>0.8</v>
      </c>
      <c r="E9">
        <v>0.5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workbookViewId="0">
      <selection activeCell="C13" sqref="C13"/>
    </sheetView>
  </sheetViews>
  <sheetFormatPr defaultRowHeight="12.75" x14ac:dyDescent="0.2"/>
  <cols>
    <col min="1" max="1" width="9.140625" style="25" customWidth="1"/>
    <col min="2" max="2" width="26.28515625" style="26" customWidth="1"/>
    <col min="3" max="4" width="9.5703125" style="23" customWidth="1"/>
    <col min="5" max="5" width="9.140625" style="25" customWidth="1"/>
    <col min="6" max="6" width="23.7109375" style="26" customWidth="1"/>
    <col min="7" max="7" width="10.28515625" style="23" customWidth="1"/>
    <col min="8" max="8" width="9.42578125" style="23" customWidth="1"/>
    <col min="9" max="16384" width="9.140625" style="25"/>
  </cols>
  <sheetData>
    <row r="2" spans="2:9" s="23" customFormat="1" ht="18" x14ac:dyDescent="0.25">
      <c r="B2" s="373" t="s">
        <v>107</v>
      </c>
      <c r="C2" s="373"/>
      <c r="D2" s="373"/>
      <c r="E2" s="373"/>
      <c r="F2" s="373"/>
      <c r="G2" s="373"/>
      <c r="H2" s="1"/>
    </row>
    <row r="3" spans="2:9" s="23" customFormat="1" x14ac:dyDescent="0.2">
      <c r="B3" s="24"/>
      <c r="F3" s="180"/>
      <c r="G3" s="181"/>
      <c r="H3" s="181"/>
      <c r="I3" s="181"/>
    </row>
    <row r="4" spans="2:9" ht="28.5" customHeight="1" x14ac:dyDescent="0.25">
      <c r="B4" s="374" t="s">
        <v>106</v>
      </c>
      <c r="C4" s="374"/>
      <c r="D4" s="3"/>
      <c r="F4" s="375"/>
      <c r="G4" s="375"/>
      <c r="H4" s="2"/>
      <c r="I4" s="181"/>
    </row>
    <row r="5" spans="2:9" x14ac:dyDescent="0.2">
      <c r="F5" s="180"/>
      <c r="G5" s="181"/>
      <c r="H5" s="181"/>
      <c r="I5" s="181"/>
    </row>
    <row r="6" spans="2:9" x14ac:dyDescent="0.2">
      <c r="B6" s="24"/>
      <c r="F6" s="180"/>
      <c r="G6" s="181"/>
      <c r="H6" s="181"/>
      <c r="I6" s="181"/>
    </row>
    <row r="7" spans="2:9" ht="23.25" customHeight="1" x14ac:dyDescent="0.2">
      <c r="C7" s="182" t="s">
        <v>148</v>
      </c>
      <c r="D7" s="182" t="s">
        <v>152</v>
      </c>
      <c r="F7" s="180"/>
      <c r="G7" s="183"/>
      <c r="H7" s="183"/>
      <c r="I7" s="181"/>
    </row>
    <row r="8" spans="2:9" ht="15.75" x14ac:dyDescent="0.2">
      <c r="B8" s="28" t="s">
        <v>138</v>
      </c>
      <c r="C8" s="187">
        <v>11198.2</v>
      </c>
      <c r="D8" s="187">
        <v>11108.5</v>
      </c>
      <c r="F8" s="180"/>
      <c r="G8" s="183"/>
      <c r="H8" s="183"/>
      <c r="I8" s="181"/>
    </row>
    <row r="9" spans="2:9" ht="19.5" customHeight="1" x14ac:dyDescent="0.2">
      <c r="B9" s="27" t="s">
        <v>0</v>
      </c>
      <c r="C9" s="187">
        <v>5041.1000000000004</v>
      </c>
      <c r="D9" s="187">
        <v>5012.3999999999996</v>
      </c>
      <c r="F9" s="184"/>
      <c r="G9" s="30"/>
      <c r="H9" s="30"/>
      <c r="I9" s="181"/>
    </row>
    <row r="10" spans="2:9" ht="19.5" hidden="1" customHeight="1" x14ac:dyDescent="0.2">
      <c r="B10" s="25"/>
      <c r="C10" s="30">
        <v>233.6</v>
      </c>
      <c r="D10" s="30"/>
      <c r="F10" s="29"/>
      <c r="G10" s="185"/>
      <c r="H10" s="185"/>
      <c r="I10" s="181"/>
    </row>
    <row r="11" spans="2:9" s="23" customFormat="1" ht="40.5" customHeight="1" x14ac:dyDescent="0.2">
      <c r="B11" s="29"/>
      <c r="C11" s="30"/>
      <c r="D11" s="30"/>
      <c r="F11" s="186" t="s">
        <v>2</v>
      </c>
      <c r="G11" s="31"/>
      <c r="H11" s="31"/>
      <c r="I11" s="181"/>
    </row>
    <row r="12" spans="2:9" x14ac:dyDescent="0.2">
      <c r="B12" s="29"/>
      <c r="C12" s="32"/>
      <c r="D12" s="32"/>
    </row>
    <row r="13" spans="2:9" ht="32.25" customHeight="1" x14ac:dyDescent="0.2">
      <c r="B13" s="180"/>
      <c r="C13" s="183"/>
      <c r="D13" s="183"/>
      <c r="G13" s="182" t="s">
        <v>148</v>
      </c>
      <c r="H13" s="182" t="s">
        <v>152</v>
      </c>
    </row>
    <row r="14" spans="2:9" ht="15.75" x14ac:dyDescent="0.2">
      <c r="B14" s="180"/>
      <c r="C14" s="183"/>
      <c r="D14" s="183"/>
      <c r="F14" s="28" t="s">
        <v>138</v>
      </c>
      <c r="G14" s="187">
        <v>57.1</v>
      </c>
      <c r="H14" s="187">
        <v>56.9</v>
      </c>
    </row>
    <row r="15" spans="2:9" ht="19.5" customHeight="1" x14ac:dyDescent="0.2">
      <c r="B15" s="184"/>
      <c r="C15" s="30"/>
      <c r="D15" s="30"/>
      <c r="F15" s="27" t="s">
        <v>0</v>
      </c>
      <c r="G15" s="187">
        <v>54.3</v>
      </c>
      <c r="H15" s="187">
        <v>54</v>
      </c>
    </row>
    <row r="16" spans="2:9" ht="19.5" customHeight="1" x14ac:dyDescent="0.2">
      <c r="B16" s="29"/>
      <c r="C16" s="185"/>
      <c r="D16" s="185"/>
      <c r="F16" s="29"/>
      <c r="G16" s="185"/>
      <c r="H16" s="185"/>
    </row>
    <row r="17" spans="2:5" x14ac:dyDescent="0.2">
      <c r="B17" s="180"/>
      <c r="C17" s="181"/>
      <c r="D17" s="181"/>
    </row>
    <row r="18" spans="2:5" x14ac:dyDescent="0.2">
      <c r="B18" s="180"/>
      <c r="C18" s="181"/>
      <c r="D18" s="181"/>
    </row>
    <row r="19" spans="2:5" x14ac:dyDescent="0.2">
      <c r="E19" s="26"/>
    </row>
    <row r="20" spans="2:5" x14ac:dyDescent="0.2">
      <c r="E20" s="26"/>
    </row>
  </sheetData>
  <mergeCells count="3">
    <mergeCell ref="B2:G2"/>
    <mergeCell ref="B4:C4"/>
    <mergeCell ref="F4:G4"/>
  </mergeCell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opLeftCell="G1" workbookViewId="0">
      <selection activeCell="C13" sqref="C13"/>
    </sheetView>
  </sheetViews>
  <sheetFormatPr defaultRowHeight="12.75" x14ac:dyDescent="0.2"/>
  <cols>
    <col min="1" max="1" width="9.140625" style="6" hidden="1" customWidth="1"/>
    <col min="2" max="5" width="5.42578125" style="6" hidden="1" customWidth="1"/>
    <col min="6" max="6" width="6" style="6" customWidth="1"/>
    <col min="7" max="7" width="30" style="6" customWidth="1"/>
    <col min="8" max="8" width="21" style="6" customWidth="1"/>
    <col min="9" max="9" width="18.42578125" style="6" customWidth="1"/>
    <col min="10" max="10" width="16" style="6" customWidth="1"/>
    <col min="11" max="11" width="29" style="6" customWidth="1"/>
    <col min="12" max="13" width="18.85546875" style="6" customWidth="1"/>
    <col min="14" max="16384" width="9.140625" style="6"/>
  </cols>
  <sheetData>
    <row r="1" spans="1:13" x14ac:dyDescent="0.2">
      <c r="A1" s="4"/>
      <c r="B1" s="4"/>
      <c r="C1" s="4"/>
      <c r="D1" s="4"/>
      <c r="E1" s="4"/>
      <c r="F1" s="4"/>
    </row>
    <row r="2" spans="1:13" ht="16.5" customHeight="1" x14ac:dyDescent="0.2">
      <c r="A2" s="4"/>
      <c r="B2" s="4"/>
      <c r="C2" s="4"/>
      <c r="D2" s="4"/>
      <c r="E2" s="4"/>
      <c r="F2" s="4"/>
    </row>
    <row r="3" spans="1:13" s="12" customFormat="1" ht="67.5" customHeight="1" x14ac:dyDescent="0.2">
      <c r="A3" s="9"/>
      <c r="B3" s="9"/>
      <c r="C3" s="9"/>
      <c r="D3" s="9"/>
      <c r="E3" s="9"/>
      <c r="F3" s="9"/>
      <c r="G3" s="204" t="s">
        <v>106</v>
      </c>
      <c r="H3" s="205"/>
      <c r="I3" s="205"/>
      <c r="J3" s="205"/>
      <c r="K3" s="206" t="s">
        <v>2</v>
      </c>
    </row>
    <row r="4" spans="1:13" ht="19.5" customHeight="1" x14ac:dyDescent="0.2">
      <c r="A4" s="13"/>
    </row>
    <row r="5" spans="1:13" ht="35.25" customHeight="1" x14ac:dyDescent="0.2">
      <c r="H5" s="208" t="s">
        <v>149</v>
      </c>
      <c r="I5" s="208" t="s">
        <v>153</v>
      </c>
      <c r="L5" s="208" t="s">
        <v>149</v>
      </c>
      <c r="M5" s="208" t="s">
        <v>154</v>
      </c>
    </row>
    <row r="6" spans="1:13" ht="39" customHeight="1" x14ac:dyDescent="0.2">
      <c r="G6" s="207" t="s">
        <v>1</v>
      </c>
      <c r="H6" s="203">
        <v>1108.2</v>
      </c>
      <c r="I6" s="203">
        <v>1125.0999999999999</v>
      </c>
      <c r="K6" s="207" t="s">
        <v>1</v>
      </c>
      <c r="L6" s="203">
        <v>9</v>
      </c>
      <c r="M6" s="203">
        <v>9.1999999999999993</v>
      </c>
    </row>
    <row r="7" spans="1:13" ht="39" customHeight="1" x14ac:dyDescent="0.2">
      <c r="G7" s="207" t="s">
        <v>0</v>
      </c>
      <c r="H7" s="203">
        <v>583.29999999999995</v>
      </c>
      <c r="I7" s="203">
        <v>584.6</v>
      </c>
      <c r="K7" s="207" t="s">
        <v>0</v>
      </c>
      <c r="L7" s="203">
        <v>10.4</v>
      </c>
      <c r="M7" s="203">
        <v>10.4</v>
      </c>
    </row>
    <row r="9" spans="1:13" ht="23.25" customHeight="1" x14ac:dyDescent="0.2"/>
    <row r="10" spans="1:13" ht="24" customHeight="1" x14ac:dyDescent="0.2"/>
    <row r="11" spans="1:13" ht="39" customHeight="1" x14ac:dyDescent="0.2"/>
  </sheetData>
  <phoneticPr fontId="26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C13" sqref="C13"/>
    </sheetView>
  </sheetViews>
  <sheetFormatPr defaultRowHeight="12.75" x14ac:dyDescent="0.2"/>
  <cols>
    <col min="1" max="1" width="21.140625" customWidth="1"/>
    <col min="2" max="2" width="14.42578125" customWidth="1"/>
  </cols>
  <sheetData>
    <row r="3" spans="1:3" x14ac:dyDescent="0.2">
      <c r="B3" s="36" t="s">
        <v>104</v>
      </c>
      <c r="C3" s="36" t="s">
        <v>94</v>
      </c>
    </row>
    <row r="4" spans="1:3" x14ac:dyDescent="0.2">
      <c r="A4" t="s">
        <v>90</v>
      </c>
      <c r="B4" s="36">
        <v>75.400000000000006</v>
      </c>
      <c r="C4" s="36">
        <v>77.099999999999994</v>
      </c>
    </row>
    <row r="5" spans="1:3" x14ac:dyDescent="0.2">
      <c r="A5" t="s">
        <v>157</v>
      </c>
      <c r="B5" s="36">
        <v>95.1</v>
      </c>
      <c r="C5" s="36">
        <v>104.7</v>
      </c>
    </row>
    <row r="6" spans="1:3" x14ac:dyDescent="0.2">
      <c r="A6" t="s">
        <v>158</v>
      </c>
      <c r="B6" s="36">
        <v>417.3</v>
      </c>
      <c r="C6" s="36">
        <v>275.60000000000002</v>
      </c>
    </row>
    <row r="7" spans="1:3" x14ac:dyDescent="0.2">
      <c r="A7" t="s">
        <v>88</v>
      </c>
      <c r="B7" s="36">
        <v>573</v>
      </c>
      <c r="C7" s="36">
        <v>397.4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85" workbookViewId="0">
      <selection activeCell="A7" sqref="A7:C9"/>
    </sheetView>
  </sheetViews>
  <sheetFormatPr defaultRowHeight="12.75" x14ac:dyDescent="0.2"/>
  <cols>
    <col min="1" max="1" width="16.28515625" style="66" customWidth="1"/>
    <col min="2" max="2" width="13" style="54" customWidth="1"/>
    <col min="3" max="3" width="14" style="54" customWidth="1"/>
    <col min="4" max="16384" width="9.140625" style="54"/>
  </cols>
  <sheetData>
    <row r="1" spans="1:5" ht="15.75" x14ac:dyDescent="0.25">
      <c r="A1" s="379" t="s">
        <v>65</v>
      </c>
      <c r="B1" s="379"/>
      <c r="C1" s="379"/>
    </row>
    <row r="2" spans="1:5" ht="18.75" x14ac:dyDescent="0.3">
      <c r="A2" s="379" t="s">
        <v>103</v>
      </c>
      <c r="B2" s="379"/>
      <c r="C2" s="379"/>
      <c r="D2" s="55"/>
    </row>
    <row r="3" spans="1:5" ht="15.75" x14ac:dyDescent="0.25">
      <c r="A3" s="380" t="s">
        <v>63</v>
      </c>
      <c r="B3" s="380"/>
      <c r="C3" s="380"/>
    </row>
    <row r="4" spans="1:5" ht="6.75" customHeight="1" x14ac:dyDescent="0.25">
      <c r="A4" s="56"/>
      <c r="B4" s="56"/>
      <c r="C4" s="56"/>
      <c r="D4" s="57"/>
    </row>
    <row r="5" spans="1:5" s="58" customFormat="1" ht="42" customHeight="1" x14ac:dyDescent="0.2">
      <c r="A5" s="68"/>
      <c r="B5" s="381" t="s">
        <v>64</v>
      </c>
      <c r="C5" s="382"/>
    </row>
    <row r="6" spans="1:5" s="59" customFormat="1" ht="55.5" customHeight="1" x14ac:dyDescent="0.2">
      <c r="A6" s="69"/>
      <c r="B6" s="151" t="s">
        <v>104</v>
      </c>
      <c r="C6" s="152" t="s">
        <v>94</v>
      </c>
    </row>
    <row r="7" spans="1:5" s="63" customFormat="1" ht="12" x14ac:dyDescent="0.2">
      <c r="A7" s="60"/>
      <c r="B7" s="62">
        <v>4</v>
      </c>
      <c r="C7" s="61">
        <v>5</v>
      </c>
    </row>
    <row r="8" spans="1:5" ht="20.25" customHeight="1" x14ac:dyDescent="0.2">
      <c r="A8" s="70" t="s">
        <v>37</v>
      </c>
      <c r="B8" s="219">
        <v>7.4</v>
      </c>
      <c r="C8" s="220">
        <v>13.6</v>
      </c>
      <c r="D8" s="218">
        <f>ROUND(B8/1000,1)</f>
        <v>0</v>
      </c>
      <c r="E8" s="218">
        <f>ROUND(C8/1000,1)</f>
        <v>0</v>
      </c>
    </row>
    <row r="9" spans="1:5" ht="20.25" customHeight="1" x14ac:dyDescent="0.2">
      <c r="A9" s="70" t="s">
        <v>38</v>
      </c>
      <c r="B9" s="219">
        <v>4.8</v>
      </c>
      <c r="C9" s="220">
        <v>4.5</v>
      </c>
      <c r="D9" s="218">
        <f t="shared" ref="D9:D32" si="0">ROUND(B9/1000,1)</f>
        <v>0</v>
      </c>
      <c r="E9" s="218">
        <f t="shared" ref="E9:E32" si="1">ROUND(C9/1000,1)</f>
        <v>0</v>
      </c>
    </row>
    <row r="10" spans="1:5" ht="20.25" customHeight="1" x14ac:dyDescent="0.2">
      <c r="A10" s="70" t="s">
        <v>39</v>
      </c>
      <c r="B10" s="219">
        <v>27</v>
      </c>
      <c r="C10" s="220">
        <v>8.6999999999999993</v>
      </c>
      <c r="D10" s="218">
        <f t="shared" si="0"/>
        <v>0</v>
      </c>
      <c r="E10" s="218">
        <f t="shared" si="1"/>
        <v>0</v>
      </c>
    </row>
    <row r="11" spans="1:5" ht="20.25" customHeight="1" x14ac:dyDescent="0.2">
      <c r="A11" s="70" t="s">
        <v>40</v>
      </c>
      <c r="B11" s="219">
        <v>15.1</v>
      </c>
      <c r="C11" s="220">
        <v>3.6</v>
      </c>
      <c r="D11" s="218">
        <f t="shared" si="0"/>
        <v>0</v>
      </c>
      <c r="E11" s="218">
        <f t="shared" si="1"/>
        <v>0</v>
      </c>
    </row>
    <row r="12" spans="1:5" ht="20.25" customHeight="1" x14ac:dyDescent="0.2">
      <c r="A12" s="70" t="s">
        <v>41</v>
      </c>
      <c r="B12" s="219">
        <v>5.8</v>
      </c>
      <c r="C12" s="220">
        <v>6</v>
      </c>
      <c r="D12" s="218">
        <f t="shared" si="0"/>
        <v>0</v>
      </c>
      <c r="E12" s="218">
        <f t="shared" si="1"/>
        <v>0</v>
      </c>
    </row>
    <row r="13" spans="1:5" ht="20.25" customHeight="1" x14ac:dyDescent="0.2">
      <c r="A13" s="70" t="s">
        <v>42</v>
      </c>
      <c r="B13" s="219">
        <v>2.2000000000000002</v>
      </c>
      <c r="C13" s="220">
        <v>3.1</v>
      </c>
      <c r="D13" s="218">
        <f t="shared" si="0"/>
        <v>0</v>
      </c>
      <c r="E13" s="218">
        <f t="shared" si="1"/>
        <v>0</v>
      </c>
    </row>
    <row r="14" spans="1:5" ht="20.25" customHeight="1" x14ac:dyDescent="0.2">
      <c r="A14" s="70" t="s">
        <v>43</v>
      </c>
      <c r="B14" s="219">
        <v>13.3</v>
      </c>
      <c r="C14" s="220">
        <v>7.7</v>
      </c>
      <c r="D14" s="218">
        <f t="shared" si="0"/>
        <v>0</v>
      </c>
      <c r="E14" s="218">
        <f t="shared" si="1"/>
        <v>0</v>
      </c>
    </row>
    <row r="15" spans="1:5" ht="20.25" customHeight="1" x14ac:dyDescent="0.2">
      <c r="A15" s="70" t="s">
        <v>44</v>
      </c>
      <c r="B15" s="219">
        <v>3.3</v>
      </c>
      <c r="C15" s="220">
        <v>5.4</v>
      </c>
      <c r="D15" s="218">
        <f t="shared" si="0"/>
        <v>0</v>
      </c>
      <c r="E15" s="218">
        <f t="shared" si="1"/>
        <v>0</v>
      </c>
    </row>
    <row r="16" spans="1:5" ht="20.25" customHeight="1" x14ac:dyDescent="0.2">
      <c r="A16" s="70" t="s">
        <v>45</v>
      </c>
      <c r="B16" s="219">
        <v>5.6</v>
      </c>
      <c r="C16" s="220">
        <v>5.3</v>
      </c>
      <c r="D16" s="218">
        <f t="shared" si="0"/>
        <v>0</v>
      </c>
      <c r="E16" s="218">
        <f t="shared" si="1"/>
        <v>0</v>
      </c>
    </row>
    <row r="17" spans="1:5" ht="20.25" customHeight="1" x14ac:dyDescent="0.2">
      <c r="A17" s="70" t="s">
        <v>46</v>
      </c>
      <c r="B17" s="219">
        <v>6.1</v>
      </c>
      <c r="C17" s="220">
        <v>7.9</v>
      </c>
      <c r="D17" s="218">
        <f t="shared" si="0"/>
        <v>0</v>
      </c>
      <c r="E17" s="218">
        <f t="shared" si="1"/>
        <v>0</v>
      </c>
    </row>
    <row r="18" spans="1:5" ht="20.25" customHeight="1" x14ac:dyDescent="0.2">
      <c r="A18" s="70" t="s">
        <v>47</v>
      </c>
      <c r="B18" s="219">
        <v>4.2</v>
      </c>
      <c r="C18" s="220">
        <v>3.8</v>
      </c>
      <c r="D18" s="218">
        <f t="shared" si="0"/>
        <v>0</v>
      </c>
      <c r="E18" s="218">
        <f t="shared" si="1"/>
        <v>0</v>
      </c>
    </row>
    <row r="19" spans="1:5" ht="20.25" customHeight="1" x14ac:dyDescent="0.2">
      <c r="A19" s="70" t="s">
        <v>48</v>
      </c>
      <c r="B19" s="219">
        <v>8.5</v>
      </c>
      <c r="C19" s="220">
        <v>6</v>
      </c>
      <c r="D19" s="218">
        <f t="shared" si="0"/>
        <v>0</v>
      </c>
      <c r="E19" s="218">
        <f t="shared" si="1"/>
        <v>0</v>
      </c>
    </row>
    <row r="20" spans="1:5" ht="20.25" customHeight="1" x14ac:dyDescent="0.2">
      <c r="A20" s="70" t="s">
        <v>49</v>
      </c>
      <c r="B20" s="219">
        <v>5.4</v>
      </c>
      <c r="C20" s="220">
        <v>5.9</v>
      </c>
      <c r="D20" s="218">
        <f t="shared" si="0"/>
        <v>0</v>
      </c>
      <c r="E20" s="218">
        <f t="shared" si="1"/>
        <v>0</v>
      </c>
    </row>
    <row r="21" spans="1:5" ht="20.25" customHeight="1" x14ac:dyDescent="0.2">
      <c r="A21" s="70" t="s">
        <v>50</v>
      </c>
      <c r="B21" s="219">
        <v>4.9000000000000004</v>
      </c>
      <c r="C21" s="220">
        <v>9.3000000000000007</v>
      </c>
      <c r="D21" s="218">
        <f t="shared" si="0"/>
        <v>0</v>
      </c>
      <c r="E21" s="218">
        <f t="shared" si="1"/>
        <v>0</v>
      </c>
    </row>
    <row r="22" spans="1:5" ht="20.25" customHeight="1" x14ac:dyDescent="0.2">
      <c r="A22" s="70" t="s">
        <v>51</v>
      </c>
      <c r="B22" s="219">
        <v>8.3000000000000007</v>
      </c>
      <c r="C22" s="220">
        <v>11.7</v>
      </c>
      <c r="D22" s="218">
        <f t="shared" si="0"/>
        <v>0</v>
      </c>
      <c r="E22" s="218">
        <f t="shared" si="1"/>
        <v>0</v>
      </c>
    </row>
    <row r="23" spans="1:5" ht="20.25" customHeight="1" x14ac:dyDescent="0.2">
      <c r="A23" s="70" t="s">
        <v>52</v>
      </c>
      <c r="B23" s="219">
        <v>4.9000000000000004</v>
      </c>
      <c r="C23" s="220">
        <v>6.6</v>
      </c>
      <c r="D23" s="218">
        <f t="shared" si="0"/>
        <v>0</v>
      </c>
      <c r="E23" s="218">
        <f t="shared" si="1"/>
        <v>0</v>
      </c>
    </row>
    <row r="24" spans="1:5" ht="20.25" customHeight="1" x14ac:dyDescent="0.2">
      <c r="A24" s="70" t="s">
        <v>53</v>
      </c>
      <c r="B24" s="219">
        <v>8</v>
      </c>
      <c r="C24" s="220">
        <v>5.2</v>
      </c>
      <c r="D24" s="218">
        <f t="shared" si="0"/>
        <v>0</v>
      </c>
      <c r="E24" s="218">
        <f t="shared" si="1"/>
        <v>0</v>
      </c>
    </row>
    <row r="25" spans="1:5" ht="20.25" customHeight="1" x14ac:dyDescent="0.2">
      <c r="A25" s="70" t="s">
        <v>54</v>
      </c>
      <c r="B25" s="219">
        <v>3.3</v>
      </c>
      <c r="C25" s="220">
        <v>5.2</v>
      </c>
      <c r="D25" s="218">
        <f t="shared" si="0"/>
        <v>0</v>
      </c>
      <c r="E25" s="218">
        <f t="shared" si="1"/>
        <v>0</v>
      </c>
    </row>
    <row r="26" spans="1:5" ht="20.25" customHeight="1" x14ac:dyDescent="0.2">
      <c r="A26" s="70" t="s">
        <v>55</v>
      </c>
      <c r="B26" s="219">
        <v>23.4</v>
      </c>
      <c r="C26" s="220">
        <v>12.3</v>
      </c>
      <c r="D26" s="218">
        <f t="shared" si="0"/>
        <v>0</v>
      </c>
      <c r="E26" s="218">
        <f t="shared" si="1"/>
        <v>0</v>
      </c>
    </row>
    <row r="27" spans="1:5" ht="20.25" customHeight="1" x14ac:dyDescent="0.2">
      <c r="A27" s="70" t="s">
        <v>56</v>
      </c>
      <c r="B27" s="219">
        <v>4.5999999999999996</v>
      </c>
      <c r="C27" s="220">
        <v>4.7</v>
      </c>
      <c r="D27" s="218">
        <f t="shared" si="0"/>
        <v>0</v>
      </c>
      <c r="E27" s="218">
        <f t="shared" si="1"/>
        <v>0</v>
      </c>
    </row>
    <row r="28" spans="1:5" ht="20.25" customHeight="1" x14ac:dyDescent="0.2">
      <c r="A28" s="70" t="s">
        <v>57</v>
      </c>
      <c r="B28" s="219">
        <v>5</v>
      </c>
      <c r="C28" s="220">
        <v>7.4</v>
      </c>
      <c r="D28" s="218">
        <f t="shared" si="0"/>
        <v>0</v>
      </c>
      <c r="E28" s="218">
        <f t="shared" si="1"/>
        <v>0</v>
      </c>
    </row>
    <row r="29" spans="1:5" ht="20.25" customHeight="1" x14ac:dyDescent="0.2">
      <c r="A29" s="70" t="s">
        <v>58</v>
      </c>
      <c r="B29" s="219">
        <v>8.4</v>
      </c>
      <c r="C29" s="220">
        <v>10</v>
      </c>
      <c r="D29" s="218">
        <f t="shared" si="0"/>
        <v>0</v>
      </c>
      <c r="E29" s="218">
        <f t="shared" si="1"/>
        <v>0</v>
      </c>
    </row>
    <row r="30" spans="1:5" ht="20.25" customHeight="1" x14ac:dyDescent="0.2">
      <c r="A30" s="70" t="s">
        <v>59</v>
      </c>
      <c r="B30" s="219">
        <v>1.5</v>
      </c>
      <c r="C30" s="220">
        <v>3.8</v>
      </c>
      <c r="D30" s="218">
        <f t="shared" si="0"/>
        <v>0</v>
      </c>
      <c r="E30" s="218">
        <f t="shared" si="1"/>
        <v>0</v>
      </c>
    </row>
    <row r="31" spans="1:5" ht="20.25" customHeight="1" x14ac:dyDescent="0.2">
      <c r="A31" s="71" t="s">
        <v>60</v>
      </c>
      <c r="B31" s="221">
        <v>7</v>
      </c>
      <c r="C31" s="222">
        <v>4.5</v>
      </c>
      <c r="D31" s="218">
        <f t="shared" si="0"/>
        <v>0</v>
      </c>
      <c r="E31" s="218">
        <f t="shared" si="1"/>
        <v>0</v>
      </c>
    </row>
    <row r="32" spans="1:5" ht="18" customHeight="1" x14ac:dyDescent="0.2">
      <c r="A32" s="64" t="s">
        <v>61</v>
      </c>
      <c r="B32" s="223">
        <v>7.9</v>
      </c>
      <c r="C32" s="224">
        <v>0.5</v>
      </c>
      <c r="D32" s="218">
        <f t="shared" si="0"/>
        <v>0</v>
      </c>
      <c r="E32" s="218">
        <f t="shared" si="1"/>
        <v>0</v>
      </c>
    </row>
    <row r="33" spans="1:3" s="65" customFormat="1" ht="12" x14ac:dyDescent="0.2">
      <c r="A33" s="376"/>
      <c r="B33" s="377"/>
      <c r="C33" s="377"/>
    </row>
    <row r="34" spans="1:3" x14ac:dyDescent="0.2">
      <c r="A34" s="378"/>
      <c r="B34" s="378"/>
      <c r="C34" s="378"/>
    </row>
  </sheetData>
  <mergeCells count="5">
    <mergeCell ref="A33:C34"/>
    <mergeCell ref="A1:C1"/>
    <mergeCell ref="A3:C3"/>
    <mergeCell ref="B5:C5"/>
    <mergeCell ref="A2:C2"/>
  </mergeCells>
  <phoneticPr fontId="0" type="noConversion"/>
  <pageMargins left="1.3779527559055118" right="0.43307086614173229" top="0.70866141732283472" bottom="0.51181102362204722" header="0.51181102362204722" footer="0.23622047244094491"/>
  <pageSetup paperSize="9" orientation="portrait" horizontalDpi="4294967292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B2" zoomScale="80" zoomScaleNormal="80" workbookViewId="0">
      <selection activeCell="Z18" sqref="Z18"/>
    </sheetView>
  </sheetViews>
  <sheetFormatPr defaultRowHeight="12" x14ac:dyDescent="0.2"/>
  <cols>
    <col min="1" max="1" width="1.42578125" style="94" hidden="1" customWidth="1"/>
    <col min="2" max="2" width="19.42578125" style="94" customWidth="1"/>
    <col min="3" max="3" width="12.85546875" style="94" customWidth="1"/>
    <col min="4" max="16384" width="9.140625" style="94"/>
  </cols>
  <sheetData>
    <row r="1" spans="1:9" ht="70.5" hidden="1" customHeight="1" x14ac:dyDescent="0.2">
      <c r="B1" s="95"/>
      <c r="C1" s="96"/>
    </row>
    <row r="2" spans="1:9" ht="32.25" customHeight="1" x14ac:dyDescent="0.2">
      <c r="A2" s="97" t="s">
        <v>71</v>
      </c>
      <c r="C2" s="98"/>
    </row>
    <row r="3" spans="1:9" ht="13.5" customHeight="1" x14ac:dyDescent="0.2">
      <c r="B3" s="383"/>
      <c r="C3" s="383"/>
    </row>
    <row r="4" spans="1:9" ht="18" customHeight="1" x14ac:dyDescent="0.2">
      <c r="B4" s="99">
        <v>1</v>
      </c>
      <c r="C4" s="100" t="s">
        <v>112</v>
      </c>
      <c r="D4" s="94" t="s">
        <v>113</v>
      </c>
      <c r="G4" s="94" t="s">
        <v>39</v>
      </c>
      <c r="H4" s="94">
        <v>255</v>
      </c>
      <c r="I4" s="94">
        <v>43</v>
      </c>
    </row>
    <row r="5" spans="1:9" x14ac:dyDescent="0.2">
      <c r="A5" s="101"/>
      <c r="B5" s="94" t="s">
        <v>39</v>
      </c>
      <c r="C5" s="94">
        <v>255</v>
      </c>
      <c r="D5" s="94">
        <v>43</v>
      </c>
      <c r="G5" s="94" t="s">
        <v>55</v>
      </c>
      <c r="H5" s="94">
        <v>235</v>
      </c>
      <c r="I5" s="94">
        <v>60</v>
      </c>
    </row>
    <row r="6" spans="1:9" x14ac:dyDescent="0.2">
      <c r="A6" s="101"/>
      <c r="B6" s="94" t="s">
        <v>55</v>
      </c>
      <c r="C6" s="94">
        <v>235</v>
      </c>
      <c r="D6" s="94">
        <v>60</v>
      </c>
      <c r="G6" s="94" t="s">
        <v>61</v>
      </c>
      <c r="H6" s="94">
        <v>228</v>
      </c>
      <c r="I6" s="94">
        <v>9</v>
      </c>
    </row>
    <row r="7" spans="1:9" x14ac:dyDescent="0.2">
      <c r="A7" s="101"/>
      <c r="B7" s="94" t="s">
        <v>61</v>
      </c>
      <c r="C7" s="94">
        <v>228</v>
      </c>
      <c r="D7" s="94">
        <v>9</v>
      </c>
      <c r="G7" s="94" t="s">
        <v>45</v>
      </c>
      <c r="H7" s="94">
        <v>141</v>
      </c>
      <c r="I7" s="94">
        <v>33</v>
      </c>
    </row>
    <row r="8" spans="1:9" x14ac:dyDescent="0.2">
      <c r="A8" s="101"/>
      <c r="B8" s="94" t="s">
        <v>45</v>
      </c>
      <c r="C8" s="94">
        <v>141</v>
      </c>
      <c r="D8" s="94">
        <v>33</v>
      </c>
      <c r="G8" s="94" t="s">
        <v>48</v>
      </c>
      <c r="H8" s="94">
        <v>139</v>
      </c>
      <c r="I8" s="94">
        <v>65</v>
      </c>
    </row>
    <row r="9" spans="1:9" x14ac:dyDescent="0.2">
      <c r="A9" s="101"/>
      <c r="B9" s="94" t="s">
        <v>48</v>
      </c>
      <c r="C9" s="94">
        <v>139</v>
      </c>
      <c r="D9" s="94">
        <v>65</v>
      </c>
      <c r="G9" s="94" t="s">
        <v>43</v>
      </c>
      <c r="H9" s="94">
        <v>132</v>
      </c>
      <c r="I9" s="94">
        <v>45</v>
      </c>
    </row>
    <row r="10" spans="1:9" x14ac:dyDescent="0.2">
      <c r="A10" s="101"/>
      <c r="B10" s="94" t="s">
        <v>43</v>
      </c>
      <c r="C10" s="94">
        <v>132</v>
      </c>
      <c r="D10" s="94">
        <v>45</v>
      </c>
      <c r="G10" s="94" t="s">
        <v>56</v>
      </c>
      <c r="H10" s="94">
        <v>131</v>
      </c>
      <c r="I10" s="94">
        <v>38</v>
      </c>
    </row>
    <row r="11" spans="1:9" x14ac:dyDescent="0.2">
      <c r="A11" s="101"/>
      <c r="B11" s="94" t="s">
        <v>56</v>
      </c>
      <c r="C11" s="94">
        <v>131</v>
      </c>
      <c r="D11" s="94">
        <v>38</v>
      </c>
      <c r="G11" s="94" t="s">
        <v>46</v>
      </c>
      <c r="H11" s="94">
        <v>129</v>
      </c>
      <c r="I11" s="94">
        <v>44</v>
      </c>
    </row>
    <row r="12" spans="1:9" x14ac:dyDescent="0.2">
      <c r="A12" s="101"/>
      <c r="B12" s="94" t="s">
        <v>46</v>
      </c>
      <c r="C12" s="94">
        <v>129</v>
      </c>
      <c r="D12" s="94">
        <v>44</v>
      </c>
      <c r="G12" s="94" t="s">
        <v>60</v>
      </c>
      <c r="H12" s="94">
        <v>119</v>
      </c>
      <c r="I12" s="94">
        <v>21</v>
      </c>
    </row>
    <row r="13" spans="1:9" x14ac:dyDescent="0.2">
      <c r="A13" s="101"/>
      <c r="B13" s="94" t="s">
        <v>60</v>
      </c>
      <c r="C13" s="94">
        <v>119</v>
      </c>
      <c r="D13" s="94">
        <v>21</v>
      </c>
      <c r="G13" s="94" t="s">
        <v>38</v>
      </c>
      <c r="H13" s="94">
        <v>112</v>
      </c>
      <c r="I13" s="94">
        <v>49</v>
      </c>
    </row>
    <row r="14" spans="1:9" x14ac:dyDescent="0.2">
      <c r="A14" s="101"/>
      <c r="B14" s="94" t="s">
        <v>38</v>
      </c>
      <c r="C14" s="94">
        <v>112</v>
      </c>
      <c r="D14" s="94">
        <v>49</v>
      </c>
      <c r="G14" s="94" t="s">
        <v>57</v>
      </c>
      <c r="H14" s="94">
        <v>112</v>
      </c>
      <c r="I14" s="94">
        <v>18</v>
      </c>
    </row>
    <row r="15" spans="1:9" x14ac:dyDescent="0.2">
      <c r="A15" s="101"/>
      <c r="B15" s="94" t="s">
        <v>57</v>
      </c>
      <c r="C15" s="94">
        <v>112</v>
      </c>
      <c r="D15" s="94">
        <v>18</v>
      </c>
      <c r="G15" s="94" t="s">
        <v>52</v>
      </c>
      <c r="H15" s="94">
        <v>108</v>
      </c>
      <c r="I15" s="94">
        <v>59</v>
      </c>
    </row>
    <row r="16" spans="1:9" x14ac:dyDescent="0.2">
      <c r="A16" s="101"/>
      <c r="B16" s="94" t="s">
        <v>52</v>
      </c>
      <c r="C16" s="94">
        <v>108</v>
      </c>
      <c r="D16" s="94">
        <v>59</v>
      </c>
      <c r="G16" s="94" t="s">
        <v>50</v>
      </c>
      <c r="H16" s="94">
        <v>103</v>
      </c>
      <c r="I16" s="94">
        <v>31</v>
      </c>
    </row>
    <row r="17" spans="1:9" x14ac:dyDescent="0.2">
      <c r="A17" s="101"/>
      <c r="B17" s="94" t="s">
        <v>50</v>
      </c>
      <c r="C17" s="94">
        <v>103</v>
      </c>
      <c r="D17" s="94">
        <v>31</v>
      </c>
      <c r="G17" s="94" t="s">
        <v>58</v>
      </c>
      <c r="H17" s="94">
        <v>101</v>
      </c>
      <c r="I17" s="94">
        <v>44</v>
      </c>
    </row>
    <row r="18" spans="1:9" x14ac:dyDescent="0.2">
      <c r="A18" s="101"/>
      <c r="B18" s="94" t="s">
        <v>58</v>
      </c>
      <c r="C18" s="94">
        <v>101</v>
      </c>
      <c r="D18" s="94">
        <v>44</v>
      </c>
      <c r="G18" s="94" t="s">
        <v>37</v>
      </c>
      <c r="H18" s="94">
        <v>93</v>
      </c>
      <c r="I18" s="94">
        <v>48</v>
      </c>
    </row>
    <row r="19" spans="1:9" x14ac:dyDescent="0.2">
      <c r="A19" s="101"/>
      <c r="B19" s="94" t="s">
        <v>37</v>
      </c>
      <c r="C19" s="94">
        <v>93</v>
      </c>
      <c r="D19" s="94">
        <v>48</v>
      </c>
      <c r="G19" s="94" t="s">
        <v>51</v>
      </c>
      <c r="H19" s="94">
        <v>86</v>
      </c>
      <c r="I19" s="94">
        <v>23</v>
      </c>
    </row>
    <row r="20" spans="1:9" x14ac:dyDescent="0.2">
      <c r="A20" s="101"/>
      <c r="B20" s="94" t="s">
        <v>51</v>
      </c>
      <c r="C20" s="94">
        <v>86</v>
      </c>
      <c r="D20" s="94">
        <v>23</v>
      </c>
      <c r="G20" s="94" t="s">
        <v>53</v>
      </c>
      <c r="H20" s="94">
        <v>79</v>
      </c>
      <c r="I20" s="94">
        <v>13</v>
      </c>
    </row>
    <row r="21" spans="1:9" x14ac:dyDescent="0.2">
      <c r="A21" s="101"/>
      <c r="B21" s="94" t="s">
        <v>53</v>
      </c>
      <c r="C21" s="94">
        <v>79</v>
      </c>
      <c r="D21" s="94">
        <v>13</v>
      </c>
      <c r="G21" s="94" t="s">
        <v>49</v>
      </c>
      <c r="H21" s="94">
        <v>77</v>
      </c>
      <c r="I21" s="94">
        <v>19</v>
      </c>
    </row>
    <row r="22" spans="1:9" x14ac:dyDescent="0.2">
      <c r="A22" s="101"/>
      <c r="B22" s="94" t="s">
        <v>49</v>
      </c>
      <c r="C22" s="94">
        <v>77</v>
      </c>
      <c r="D22" s="94">
        <v>19</v>
      </c>
      <c r="G22" s="94" t="s">
        <v>44</v>
      </c>
      <c r="H22" s="94">
        <v>69</v>
      </c>
      <c r="I22" s="94">
        <v>53</v>
      </c>
    </row>
    <row r="23" spans="1:9" x14ac:dyDescent="0.2">
      <c r="A23" s="101"/>
      <c r="B23" s="94" t="s">
        <v>44</v>
      </c>
      <c r="C23" s="94">
        <v>69</v>
      </c>
      <c r="D23" s="94">
        <v>53</v>
      </c>
      <c r="G23" s="94" t="s">
        <v>40</v>
      </c>
      <c r="H23" s="94">
        <v>64</v>
      </c>
      <c r="I23" s="94">
        <v>8</v>
      </c>
    </row>
    <row r="24" spans="1:9" x14ac:dyDescent="0.2">
      <c r="A24" s="101"/>
      <c r="B24" s="94" t="s">
        <v>40</v>
      </c>
      <c r="C24" s="94">
        <v>64</v>
      </c>
      <c r="D24" s="94">
        <v>8</v>
      </c>
      <c r="G24" s="94" t="s">
        <v>54</v>
      </c>
      <c r="H24" s="94">
        <v>63</v>
      </c>
      <c r="I24" s="94">
        <v>40</v>
      </c>
    </row>
    <row r="25" spans="1:9" x14ac:dyDescent="0.2">
      <c r="A25" s="101"/>
      <c r="B25" s="94" t="s">
        <v>54</v>
      </c>
      <c r="C25" s="94">
        <v>63</v>
      </c>
      <c r="D25" s="94">
        <v>40</v>
      </c>
      <c r="G25" s="94" t="s">
        <v>41</v>
      </c>
      <c r="H25" s="94">
        <v>47</v>
      </c>
      <c r="I25" s="94">
        <v>16</v>
      </c>
    </row>
    <row r="26" spans="1:9" x14ac:dyDescent="0.2">
      <c r="A26" s="101"/>
      <c r="B26" s="94" t="s">
        <v>41</v>
      </c>
      <c r="C26" s="94">
        <v>47</v>
      </c>
      <c r="D26" s="94">
        <v>16</v>
      </c>
      <c r="G26" s="94" t="s">
        <v>42</v>
      </c>
      <c r="H26" s="94">
        <v>47</v>
      </c>
      <c r="I26" s="94">
        <v>43</v>
      </c>
    </row>
    <row r="27" spans="1:9" x14ac:dyDescent="0.2">
      <c r="A27" s="101"/>
      <c r="B27" s="94" t="s">
        <v>42</v>
      </c>
      <c r="C27" s="94">
        <v>47</v>
      </c>
      <c r="D27" s="94">
        <v>43</v>
      </c>
      <c r="G27" s="94" t="s">
        <v>59</v>
      </c>
      <c r="H27" s="94">
        <v>33</v>
      </c>
      <c r="I27" s="94">
        <v>32</v>
      </c>
    </row>
    <row r="28" spans="1:9" x14ac:dyDescent="0.2">
      <c r="A28" s="101"/>
      <c r="B28" s="94" t="s">
        <v>59</v>
      </c>
      <c r="C28" s="94">
        <v>33</v>
      </c>
      <c r="D28" s="94">
        <v>32</v>
      </c>
      <c r="G28" s="94" t="s">
        <v>47</v>
      </c>
      <c r="H28" s="94">
        <v>27</v>
      </c>
      <c r="I28" s="94">
        <v>4</v>
      </c>
    </row>
    <row r="29" spans="1:9" x14ac:dyDescent="0.2">
      <c r="A29" s="101"/>
      <c r="B29" s="94" t="s">
        <v>47</v>
      </c>
      <c r="C29" s="94">
        <v>27</v>
      </c>
      <c r="D29" s="94">
        <v>4</v>
      </c>
    </row>
    <row r="30" spans="1:9" x14ac:dyDescent="0.2">
      <c r="A30" s="167"/>
    </row>
    <row r="32" spans="1:9" x14ac:dyDescent="0.2">
      <c r="B32" s="94">
        <v>1</v>
      </c>
      <c r="C32" s="94">
        <v>2</v>
      </c>
    </row>
    <row r="33" spans="2:4" ht="15" x14ac:dyDescent="0.25">
      <c r="B33" s="102" t="s">
        <v>52</v>
      </c>
      <c r="C33" s="94">
        <v>95</v>
      </c>
      <c r="D33" s="103"/>
    </row>
    <row r="34" spans="2:4" ht="15" x14ac:dyDescent="0.25">
      <c r="B34" s="102" t="s">
        <v>44</v>
      </c>
      <c r="C34" s="94">
        <v>89</v>
      </c>
      <c r="D34" s="103"/>
    </row>
    <row r="35" spans="2:4" ht="15" x14ac:dyDescent="0.25">
      <c r="B35" s="102" t="s">
        <v>48</v>
      </c>
      <c r="C35" s="94">
        <v>62</v>
      </c>
      <c r="D35" s="103"/>
    </row>
    <row r="36" spans="2:4" ht="15" x14ac:dyDescent="0.25">
      <c r="B36" s="102" t="s">
        <v>38</v>
      </c>
      <c r="C36" s="94">
        <v>51</v>
      </c>
      <c r="D36" s="103"/>
    </row>
    <row r="37" spans="2:4" ht="15" x14ac:dyDescent="0.25">
      <c r="B37" s="102" t="s">
        <v>55</v>
      </c>
      <c r="C37" s="94">
        <v>47</v>
      </c>
      <c r="D37" s="103"/>
    </row>
    <row r="38" spans="2:4" ht="15" x14ac:dyDescent="0.25">
      <c r="B38" s="102" t="s">
        <v>46</v>
      </c>
      <c r="C38" s="94">
        <v>41</v>
      </c>
      <c r="D38" s="103"/>
    </row>
    <row r="39" spans="2:4" ht="15" x14ac:dyDescent="0.25">
      <c r="B39" s="102" t="s">
        <v>39</v>
      </c>
      <c r="C39" s="94">
        <v>39</v>
      </c>
      <c r="D39" s="103"/>
    </row>
    <row r="40" spans="2:4" ht="15" x14ac:dyDescent="0.25">
      <c r="B40" s="102" t="s">
        <v>37</v>
      </c>
      <c r="C40" s="94">
        <v>38</v>
      </c>
      <c r="D40" s="103"/>
    </row>
    <row r="41" spans="2:4" ht="15" x14ac:dyDescent="0.25">
      <c r="B41" s="102" t="s">
        <v>50</v>
      </c>
      <c r="C41" s="94">
        <v>36</v>
      </c>
      <c r="D41" s="103"/>
    </row>
    <row r="42" spans="2:4" ht="15" x14ac:dyDescent="0.25">
      <c r="B42" s="102" t="s">
        <v>43</v>
      </c>
      <c r="C42" s="94">
        <v>35</v>
      </c>
      <c r="D42" s="103"/>
    </row>
    <row r="43" spans="2:4" ht="15" x14ac:dyDescent="0.25">
      <c r="B43" s="102" t="s">
        <v>51</v>
      </c>
      <c r="C43" s="94">
        <v>34</v>
      </c>
      <c r="D43" s="103"/>
    </row>
    <row r="44" spans="2:4" ht="15" x14ac:dyDescent="0.25">
      <c r="B44" s="102" t="s">
        <v>42</v>
      </c>
      <c r="C44" s="94">
        <v>33</v>
      </c>
      <c r="D44" s="103"/>
    </row>
    <row r="45" spans="2:4" ht="15" x14ac:dyDescent="0.25">
      <c r="B45" s="102" t="s">
        <v>57</v>
      </c>
      <c r="C45" s="94">
        <v>33</v>
      </c>
      <c r="D45" s="103"/>
    </row>
    <row r="46" spans="2:4" ht="15" x14ac:dyDescent="0.25">
      <c r="B46" s="102" t="s">
        <v>58</v>
      </c>
      <c r="C46" s="94">
        <v>32</v>
      </c>
      <c r="D46" s="103"/>
    </row>
    <row r="47" spans="2:4" ht="15" x14ac:dyDescent="0.25">
      <c r="B47" s="102" t="s">
        <v>56</v>
      </c>
      <c r="C47" s="94">
        <v>31</v>
      </c>
      <c r="D47" s="103"/>
    </row>
    <row r="48" spans="2:4" ht="15" x14ac:dyDescent="0.25">
      <c r="B48" s="102" t="s">
        <v>45</v>
      </c>
      <c r="C48" s="94">
        <v>28</v>
      </c>
      <c r="D48" s="103"/>
    </row>
    <row r="49" spans="2:4" ht="15" x14ac:dyDescent="0.25">
      <c r="B49" s="102" t="s">
        <v>54</v>
      </c>
      <c r="C49" s="94">
        <v>26</v>
      </c>
      <c r="D49" s="103"/>
    </row>
    <row r="50" spans="2:4" ht="15" x14ac:dyDescent="0.25">
      <c r="B50" s="102" t="s">
        <v>60</v>
      </c>
      <c r="C50" s="94">
        <v>21</v>
      </c>
      <c r="D50" s="103"/>
    </row>
    <row r="51" spans="2:4" ht="15" x14ac:dyDescent="0.25">
      <c r="B51" s="102" t="s">
        <v>59</v>
      </c>
      <c r="C51" s="94">
        <v>17</v>
      </c>
      <c r="D51" s="103"/>
    </row>
    <row r="52" spans="2:4" ht="15" x14ac:dyDescent="0.25">
      <c r="B52" s="102" t="s">
        <v>61</v>
      </c>
      <c r="C52" s="94">
        <v>16</v>
      </c>
      <c r="D52" s="103"/>
    </row>
    <row r="53" spans="2:4" ht="15" x14ac:dyDescent="0.25">
      <c r="B53" s="102" t="s">
        <v>49</v>
      </c>
      <c r="C53" s="94">
        <v>13</v>
      </c>
      <c r="D53" s="103"/>
    </row>
    <row r="54" spans="2:4" ht="15" x14ac:dyDescent="0.25">
      <c r="B54" s="102" t="s">
        <v>40</v>
      </c>
      <c r="C54" s="94">
        <v>12</v>
      </c>
      <c r="D54" s="103"/>
    </row>
    <row r="55" spans="2:4" ht="15" x14ac:dyDescent="0.2">
      <c r="B55" s="104" t="s">
        <v>41</v>
      </c>
      <c r="C55" s="94">
        <v>11</v>
      </c>
      <c r="D55" s="103"/>
    </row>
    <row r="56" spans="2:4" ht="15" x14ac:dyDescent="0.25">
      <c r="B56" s="102" t="s">
        <v>53</v>
      </c>
      <c r="C56" s="94">
        <v>10</v>
      </c>
      <c r="D56" s="103"/>
    </row>
    <row r="57" spans="2:4" ht="15" x14ac:dyDescent="0.25">
      <c r="B57" s="102" t="s">
        <v>47</v>
      </c>
      <c r="C57" s="94">
        <v>1</v>
      </c>
      <c r="D57" s="103"/>
    </row>
  </sheetData>
  <sortState ref="G4:I29">
    <sortCondition descending="1" ref="H4:H29"/>
  </sortState>
  <mergeCells count="1">
    <mergeCell ref="B3:C3"/>
  </mergeCells>
  <phoneticPr fontId="56" type="noConversion"/>
  <printOptions horizontalCentered="1"/>
  <pageMargins left="0.78740157480314965" right="0.78740157480314965" top="0" bottom="0" header="0.31496062992125984" footer="0.31496062992125984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zoomScale="80" zoomScaleNormal="75" workbookViewId="0">
      <pane xSplit="1" ySplit="7" topLeftCell="B8" activePane="bottomRight" state="frozen"/>
      <selection activeCell="G4" sqref="G4:H4"/>
      <selection pane="topRight" activeCell="G4" sqref="G4:H4"/>
      <selection pane="bottomLeft" activeCell="G4" sqref="G4:H4"/>
      <selection pane="bottomRight" activeCell="K14" sqref="K14"/>
    </sheetView>
  </sheetViews>
  <sheetFormatPr defaultRowHeight="15.75" x14ac:dyDescent="0.25"/>
  <cols>
    <col min="1" max="1" width="16.85546875" style="72" customWidth="1"/>
    <col min="2" max="3" width="13.7109375" style="139" customWidth="1"/>
    <col min="4" max="4" width="12.28515625" style="139" customWidth="1"/>
    <col min="5" max="16384" width="9.140625" style="72"/>
  </cols>
  <sheetData>
    <row r="1" spans="1:6" ht="20.25" customHeight="1" x14ac:dyDescent="0.25">
      <c r="A1" s="53"/>
      <c r="B1" s="121"/>
      <c r="C1" s="121"/>
      <c r="D1" s="121"/>
    </row>
    <row r="2" spans="1:6" ht="20.25" customHeight="1" x14ac:dyDescent="0.25">
      <c r="A2" s="74"/>
      <c r="B2" s="122"/>
      <c r="C2" s="122"/>
      <c r="D2" s="122"/>
    </row>
    <row r="3" spans="1:6" ht="5.25" customHeight="1" x14ac:dyDescent="0.35">
      <c r="A3" s="123"/>
      <c r="B3" s="122"/>
      <c r="C3" s="122"/>
      <c r="D3" s="122"/>
    </row>
    <row r="5" spans="1:6" s="54" customFormat="1" ht="66" customHeight="1" x14ac:dyDescent="0.2">
      <c r="A5" s="116"/>
      <c r="B5" s="384" t="s">
        <v>81</v>
      </c>
      <c r="C5" s="385"/>
      <c r="D5" s="386"/>
    </row>
    <row r="6" spans="1:6" s="54" customFormat="1" ht="77.25" customHeight="1" x14ac:dyDescent="0.2">
      <c r="A6" s="124"/>
      <c r="B6" s="125" t="s">
        <v>109</v>
      </c>
      <c r="C6" s="125" t="s">
        <v>82</v>
      </c>
      <c r="D6" s="126" t="s">
        <v>83</v>
      </c>
    </row>
    <row r="7" spans="1:6" s="54" customFormat="1" ht="12" customHeight="1" x14ac:dyDescent="0.2">
      <c r="A7" s="124" t="s">
        <v>80</v>
      </c>
      <c r="B7" s="125">
        <v>19</v>
      </c>
      <c r="C7" s="125">
        <v>20</v>
      </c>
      <c r="D7" s="125">
        <v>21</v>
      </c>
    </row>
    <row r="8" spans="1:6" s="129" customFormat="1" ht="15.75" customHeight="1" x14ac:dyDescent="0.2">
      <c r="A8" s="127" t="s">
        <v>36</v>
      </c>
      <c r="B8" s="128">
        <v>21701</v>
      </c>
      <c r="C8" s="128">
        <v>393</v>
      </c>
      <c r="D8" s="128">
        <f>B8-C8</f>
        <v>21308</v>
      </c>
    </row>
    <row r="9" spans="1:6" s="58" customFormat="1" ht="15.75" customHeight="1" x14ac:dyDescent="0.2">
      <c r="A9" s="132" t="s">
        <v>37</v>
      </c>
      <c r="B9" s="133">
        <v>9395</v>
      </c>
      <c r="C9" s="133">
        <v>53</v>
      </c>
      <c r="D9" s="130">
        <f t="shared" ref="D9:D33" si="0">C9-B9</f>
        <v>-9342</v>
      </c>
      <c r="E9" s="131"/>
      <c r="F9" s="131"/>
    </row>
    <row r="10" spans="1:6" s="58" customFormat="1" ht="15.75" customHeight="1" x14ac:dyDescent="0.2">
      <c r="A10" s="132" t="s">
        <v>38</v>
      </c>
      <c r="B10" s="133">
        <v>1277</v>
      </c>
      <c r="C10" s="133">
        <v>44</v>
      </c>
      <c r="D10" s="130">
        <f t="shared" si="0"/>
        <v>-1233</v>
      </c>
      <c r="E10" s="131"/>
      <c r="F10" s="131"/>
    </row>
    <row r="11" spans="1:6" s="58" customFormat="1" ht="15.75" customHeight="1" x14ac:dyDescent="0.2">
      <c r="A11" s="132" t="s">
        <v>39</v>
      </c>
      <c r="B11" s="133">
        <v>5284</v>
      </c>
      <c r="C11" s="133">
        <v>168</v>
      </c>
      <c r="D11" s="130">
        <f t="shared" si="0"/>
        <v>-5116</v>
      </c>
      <c r="E11" s="131"/>
      <c r="F11" s="131"/>
    </row>
    <row r="12" spans="1:6" s="58" customFormat="1" ht="15.75" customHeight="1" x14ac:dyDescent="0.2">
      <c r="A12" s="132" t="s">
        <v>40</v>
      </c>
      <c r="B12" s="133">
        <v>1335</v>
      </c>
      <c r="C12" s="133">
        <v>12</v>
      </c>
      <c r="D12" s="130">
        <f t="shared" si="0"/>
        <v>-1323</v>
      </c>
      <c r="E12" s="131"/>
      <c r="F12" s="131"/>
    </row>
    <row r="13" spans="1:6" s="58" customFormat="1" ht="15.75" customHeight="1" x14ac:dyDescent="0.2">
      <c r="A13" s="132" t="s">
        <v>41</v>
      </c>
      <c r="B13" s="133">
        <v>3143</v>
      </c>
      <c r="C13" s="133">
        <v>72</v>
      </c>
      <c r="D13" s="130">
        <f t="shared" si="0"/>
        <v>-3071</v>
      </c>
      <c r="E13" s="131"/>
      <c r="F13" s="131"/>
    </row>
    <row r="14" spans="1:6" s="58" customFormat="1" ht="15.75" customHeight="1" x14ac:dyDescent="0.2">
      <c r="A14" s="132" t="s">
        <v>42</v>
      </c>
      <c r="B14" s="133">
        <v>903</v>
      </c>
      <c r="C14" s="133">
        <v>19</v>
      </c>
      <c r="D14" s="130">
        <f t="shared" si="0"/>
        <v>-884</v>
      </c>
      <c r="E14" s="131"/>
      <c r="F14" s="131"/>
    </row>
    <row r="15" spans="1:6" s="58" customFormat="1" ht="15.75" customHeight="1" x14ac:dyDescent="0.2">
      <c r="A15" s="132" t="s">
        <v>43</v>
      </c>
      <c r="B15" s="133">
        <v>5259</v>
      </c>
      <c r="C15" s="133">
        <v>25</v>
      </c>
      <c r="D15" s="130">
        <f t="shared" si="0"/>
        <v>-5234</v>
      </c>
      <c r="E15" s="131"/>
      <c r="F15" s="131"/>
    </row>
    <row r="16" spans="1:6" s="58" customFormat="1" ht="15.75" customHeight="1" x14ac:dyDescent="0.2">
      <c r="A16" s="132" t="s">
        <v>44</v>
      </c>
      <c r="B16" s="133">
        <v>1096</v>
      </c>
      <c r="C16" s="133">
        <v>10</v>
      </c>
      <c r="D16" s="130">
        <f t="shared" si="0"/>
        <v>-1086</v>
      </c>
      <c r="E16" s="131"/>
      <c r="F16" s="131"/>
    </row>
    <row r="17" spans="1:6" s="135" customFormat="1" ht="15.75" customHeight="1" x14ac:dyDescent="0.2">
      <c r="A17" s="132" t="s">
        <v>45</v>
      </c>
      <c r="B17" s="133">
        <v>3301</v>
      </c>
      <c r="C17" s="133">
        <v>149</v>
      </c>
      <c r="D17" s="130">
        <f t="shared" si="0"/>
        <v>-3152</v>
      </c>
      <c r="E17" s="134"/>
      <c r="F17" s="134"/>
    </row>
    <row r="18" spans="1:6" s="135" customFormat="1" ht="15.75" customHeight="1" x14ac:dyDescent="0.2">
      <c r="A18" s="132" t="s">
        <v>46</v>
      </c>
      <c r="B18" s="133">
        <v>5647</v>
      </c>
      <c r="C18" s="133">
        <v>136</v>
      </c>
      <c r="D18" s="130">
        <f t="shared" si="0"/>
        <v>-5511</v>
      </c>
      <c r="E18" s="134"/>
      <c r="F18" s="134"/>
    </row>
    <row r="19" spans="1:6" s="135" customFormat="1" ht="15.75" customHeight="1" x14ac:dyDescent="0.2">
      <c r="A19" s="132" t="s">
        <v>47</v>
      </c>
      <c r="B19" s="133">
        <v>2557</v>
      </c>
      <c r="C19" s="133">
        <v>27</v>
      </c>
      <c r="D19" s="130">
        <f t="shared" si="0"/>
        <v>-2530</v>
      </c>
      <c r="E19" s="134"/>
      <c r="F19" s="134"/>
    </row>
    <row r="20" spans="1:6" s="135" customFormat="1" ht="15.75" customHeight="1" x14ac:dyDescent="0.2">
      <c r="A20" s="132" t="s">
        <v>48</v>
      </c>
      <c r="B20" s="133">
        <v>918</v>
      </c>
      <c r="C20" s="133">
        <v>49</v>
      </c>
      <c r="D20" s="130">
        <f t="shared" si="0"/>
        <v>-869</v>
      </c>
      <c r="E20" s="134"/>
      <c r="F20" s="134"/>
    </row>
    <row r="21" spans="1:6" s="135" customFormat="1" ht="15.75" customHeight="1" x14ac:dyDescent="0.2">
      <c r="A21" s="132" t="s">
        <v>49</v>
      </c>
      <c r="B21" s="133">
        <v>5240</v>
      </c>
      <c r="C21" s="133">
        <v>52</v>
      </c>
      <c r="D21" s="130">
        <f t="shared" si="0"/>
        <v>-5188</v>
      </c>
      <c r="E21" s="134"/>
      <c r="F21" s="134"/>
    </row>
    <row r="22" spans="1:6" s="135" customFormat="1" ht="15.75" customHeight="1" x14ac:dyDescent="0.2">
      <c r="A22" s="132" t="s">
        <v>50</v>
      </c>
      <c r="B22" s="133">
        <v>5925</v>
      </c>
      <c r="C22" s="133">
        <v>109</v>
      </c>
      <c r="D22" s="130">
        <f t="shared" si="0"/>
        <v>-5816</v>
      </c>
      <c r="E22" s="134"/>
      <c r="F22" s="134"/>
    </row>
    <row r="23" spans="1:6" s="135" customFormat="1" ht="15.75" customHeight="1" x14ac:dyDescent="0.2">
      <c r="A23" s="132" t="s">
        <v>51</v>
      </c>
      <c r="B23" s="133">
        <v>8019</v>
      </c>
      <c r="C23" s="133">
        <v>169</v>
      </c>
      <c r="D23" s="130">
        <f t="shared" si="0"/>
        <v>-7850</v>
      </c>
      <c r="E23" s="134"/>
      <c r="F23" s="134"/>
    </row>
    <row r="24" spans="1:6" s="135" customFormat="1" ht="15.75" customHeight="1" x14ac:dyDescent="0.2">
      <c r="A24" s="132" t="s">
        <v>52</v>
      </c>
      <c r="B24" s="133">
        <v>1686</v>
      </c>
      <c r="C24" s="133">
        <v>35</v>
      </c>
      <c r="D24" s="130">
        <f t="shared" si="0"/>
        <v>-1651</v>
      </c>
      <c r="E24" s="134"/>
      <c r="F24" s="134"/>
    </row>
    <row r="25" spans="1:6" s="135" customFormat="1" ht="15.75" customHeight="1" x14ac:dyDescent="0.2">
      <c r="A25" s="132" t="s">
        <v>53</v>
      </c>
      <c r="B25" s="133">
        <v>3334</v>
      </c>
      <c r="C25" s="133">
        <v>39</v>
      </c>
      <c r="D25" s="130">
        <f t="shared" si="0"/>
        <v>-3295</v>
      </c>
      <c r="E25" s="134"/>
      <c r="F25" s="134"/>
    </row>
    <row r="26" spans="1:6" s="135" customFormat="1" ht="15.75" customHeight="1" x14ac:dyDescent="0.2">
      <c r="A26" s="132" t="s">
        <v>54</v>
      </c>
      <c r="B26" s="133">
        <v>2366</v>
      </c>
      <c r="C26" s="133">
        <v>23</v>
      </c>
      <c r="D26" s="130">
        <f t="shared" si="0"/>
        <v>-2343</v>
      </c>
      <c r="E26" s="134"/>
      <c r="F26" s="134"/>
    </row>
    <row r="27" spans="1:6" s="135" customFormat="1" ht="15.75" customHeight="1" x14ac:dyDescent="0.2">
      <c r="A27" s="132" t="s">
        <v>55</v>
      </c>
      <c r="B27" s="133">
        <v>5658</v>
      </c>
      <c r="C27" s="133">
        <v>52</v>
      </c>
      <c r="D27" s="130">
        <f t="shared" si="0"/>
        <v>-5606</v>
      </c>
      <c r="E27" s="134"/>
      <c r="F27" s="134"/>
    </row>
    <row r="28" spans="1:6" s="135" customFormat="1" ht="15.75" customHeight="1" x14ac:dyDescent="0.2">
      <c r="A28" s="132" t="s">
        <v>56</v>
      </c>
      <c r="B28" s="133">
        <v>4055</v>
      </c>
      <c r="C28" s="133">
        <v>52</v>
      </c>
      <c r="D28" s="130">
        <f t="shared" si="0"/>
        <v>-4003</v>
      </c>
      <c r="E28" s="134"/>
      <c r="F28" s="134"/>
    </row>
    <row r="29" spans="1:6" s="135" customFormat="1" ht="15.75" customHeight="1" x14ac:dyDescent="0.2">
      <c r="A29" s="132" t="s">
        <v>57</v>
      </c>
      <c r="B29" s="133">
        <v>4273</v>
      </c>
      <c r="C29" s="133">
        <v>49</v>
      </c>
      <c r="D29" s="130">
        <f t="shared" si="0"/>
        <v>-4224</v>
      </c>
      <c r="E29" s="134"/>
      <c r="F29" s="134"/>
    </row>
    <row r="30" spans="1:6" s="135" customFormat="1" ht="15.75" customHeight="1" x14ac:dyDescent="0.2">
      <c r="A30" s="132" t="s">
        <v>58</v>
      </c>
      <c r="B30" s="133">
        <v>5892</v>
      </c>
      <c r="C30" s="133">
        <v>68</v>
      </c>
      <c r="D30" s="130">
        <f t="shared" si="0"/>
        <v>-5824</v>
      </c>
      <c r="E30" s="134"/>
      <c r="F30" s="134"/>
    </row>
    <row r="31" spans="1:6" s="135" customFormat="1" ht="15.75" customHeight="1" x14ac:dyDescent="0.2">
      <c r="A31" s="132" t="s">
        <v>59</v>
      </c>
      <c r="B31" s="133">
        <v>1619</v>
      </c>
      <c r="C31" s="133">
        <v>10</v>
      </c>
      <c r="D31" s="130">
        <f t="shared" si="0"/>
        <v>-1609</v>
      </c>
      <c r="E31" s="134"/>
      <c r="F31" s="134"/>
    </row>
    <row r="32" spans="1:6" s="135" customFormat="1" ht="15.75" customHeight="1" x14ac:dyDescent="0.2">
      <c r="A32" s="132" t="s">
        <v>60</v>
      </c>
      <c r="B32" s="133">
        <v>2688</v>
      </c>
      <c r="C32" s="133">
        <v>94</v>
      </c>
      <c r="D32" s="130">
        <f t="shared" si="0"/>
        <v>-2594</v>
      </c>
      <c r="E32" s="134"/>
      <c r="F32" s="134"/>
    </row>
    <row r="33" spans="1:6" s="138" customFormat="1" ht="15.75" customHeight="1" x14ac:dyDescent="0.2">
      <c r="A33" s="136" t="s">
        <v>61</v>
      </c>
      <c r="B33" s="133">
        <v>72</v>
      </c>
      <c r="C33" s="133">
        <v>30</v>
      </c>
      <c r="D33" s="130">
        <f t="shared" si="0"/>
        <v>-42</v>
      </c>
      <c r="E33" s="137"/>
      <c r="F33" s="137"/>
    </row>
    <row r="34" spans="1:6" ht="35.25" customHeight="1" x14ac:dyDescent="0.25">
      <c r="A34" s="54"/>
    </row>
    <row r="35" spans="1:6" ht="15.75" hidden="1" customHeight="1" x14ac:dyDescent="0.25">
      <c r="A35" s="140" t="s">
        <v>36</v>
      </c>
    </row>
    <row r="36" spans="1:6" ht="15.75" hidden="1" customHeight="1" x14ac:dyDescent="0.25">
      <c r="A36" s="54" t="s">
        <v>69</v>
      </c>
    </row>
    <row r="37" spans="1:6" ht="15.75" hidden="1" customHeight="1" x14ac:dyDescent="0.25">
      <c r="A37" s="54" t="s">
        <v>37</v>
      </c>
    </row>
    <row r="38" spans="1:6" ht="15.75" hidden="1" customHeight="1" x14ac:dyDescent="0.25">
      <c r="A38" s="54" t="s">
        <v>38</v>
      </c>
    </row>
    <row r="39" spans="1:6" ht="15.75" hidden="1" customHeight="1" x14ac:dyDescent="0.25">
      <c r="A39" s="54" t="s">
        <v>39</v>
      </c>
    </row>
    <row r="40" spans="1:6" ht="15.75" hidden="1" customHeight="1" x14ac:dyDescent="0.25">
      <c r="A40" s="54" t="s">
        <v>40</v>
      </c>
    </row>
    <row r="41" spans="1:6" ht="15.75" hidden="1" customHeight="1" x14ac:dyDescent="0.25">
      <c r="A41" s="54" t="s">
        <v>41</v>
      </c>
    </row>
    <row r="42" spans="1:6" ht="15.75" hidden="1" customHeight="1" x14ac:dyDescent="0.25">
      <c r="A42" s="54" t="s">
        <v>42</v>
      </c>
    </row>
    <row r="43" spans="1:6" ht="15.75" hidden="1" customHeight="1" x14ac:dyDescent="0.25">
      <c r="A43" s="54" t="s">
        <v>43</v>
      </c>
    </row>
    <row r="44" spans="1:6" ht="15.75" hidden="1" customHeight="1" x14ac:dyDescent="0.25">
      <c r="A44" s="54" t="s">
        <v>44</v>
      </c>
    </row>
    <row r="45" spans="1:6" ht="15.75" hidden="1" customHeight="1" x14ac:dyDescent="0.25">
      <c r="A45" s="54" t="s">
        <v>45</v>
      </c>
    </row>
    <row r="46" spans="1:6" ht="15.75" hidden="1" customHeight="1" x14ac:dyDescent="0.25">
      <c r="A46" s="54" t="s">
        <v>46</v>
      </c>
    </row>
    <row r="47" spans="1:6" ht="15.75" hidden="1" customHeight="1" x14ac:dyDescent="0.25">
      <c r="A47" s="54" t="s">
        <v>47</v>
      </c>
    </row>
    <row r="48" spans="1:6" ht="15.75" hidden="1" customHeight="1" x14ac:dyDescent="0.25">
      <c r="A48" s="54" t="s">
        <v>48</v>
      </c>
    </row>
    <row r="49" spans="1:1" ht="15.75" hidden="1" customHeight="1" x14ac:dyDescent="0.25">
      <c r="A49" s="54" t="s">
        <v>49</v>
      </c>
    </row>
    <row r="50" spans="1:1" ht="15.75" hidden="1" customHeight="1" x14ac:dyDescent="0.25">
      <c r="A50" s="54" t="s">
        <v>50</v>
      </c>
    </row>
    <row r="51" spans="1:1" ht="15.75" hidden="1" customHeight="1" x14ac:dyDescent="0.25">
      <c r="A51" s="54" t="s">
        <v>51</v>
      </c>
    </row>
    <row r="52" spans="1:1" ht="15.75" hidden="1" customHeight="1" x14ac:dyDescent="0.25">
      <c r="A52" s="54" t="s">
        <v>52</v>
      </c>
    </row>
    <row r="53" spans="1:1" ht="15.75" hidden="1" customHeight="1" x14ac:dyDescent="0.25">
      <c r="A53" s="54" t="s">
        <v>53</v>
      </c>
    </row>
    <row r="54" spans="1:1" ht="15.75" hidden="1" customHeight="1" x14ac:dyDescent="0.25">
      <c r="A54" s="54" t="s">
        <v>54</v>
      </c>
    </row>
    <row r="55" spans="1:1" ht="15.75" hidden="1" customHeight="1" x14ac:dyDescent="0.25">
      <c r="A55" s="54" t="s">
        <v>55</v>
      </c>
    </row>
    <row r="56" spans="1:1" ht="15.75" hidden="1" customHeight="1" x14ac:dyDescent="0.25">
      <c r="A56" s="54" t="s">
        <v>56</v>
      </c>
    </row>
    <row r="57" spans="1:1" ht="15.75" hidden="1" customHeight="1" x14ac:dyDescent="0.25">
      <c r="A57" s="54" t="s">
        <v>57</v>
      </c>
    </row>
    <row r="58" spans="1:1" ht="18" hidden="1" customHeight="1" x14ac:dyDescent="0.25">
      <c r="A58" s="54" t="s">
        <v>58</v>
      </c>
    </row>
    <row r="59" spans="1:1" ht="18" hidden="1" customHeight="1" x14ac:dyDescent="0.25">
      <c r="A59" s="54" t="s">
        <v>59</v>
      </c>
    </row>
    <row r="60" spans="1:1" ht="17.25" hidden="1" customHeight="1" x14ac:dyDescent="0.25">
      <c r="A60" s="54" t="s">
        <v>60</v>
      </c>
    </row>
    <row r="61" spans="1:1" ht="24.75" hidden="1" customHeight="1" x14ac:dyDescent="0.25">
      <c r="A61" s="54" t="s">
        <v>61</v>
      </c>
    </row>
    <row r="62" spans="1:1" ht="18.75" hidden="1" customHeight="1" x14ac:dyDescent="0.25">
      <c r="A62" s="54" t="s">
        <v>62</v>
      </c>
    </row>
    <row r="63" spans="1:1" x14ac:dyDescent="0.25">
      <c r="A63" s="54"/>
    </row>
    <row r="64" spans="1:1" x14ac:dyDescent="0.25">
      <c r="A64" s="54"/>
    </row>
    <row r="65" spans="1:1" x14ac:dyDescent="0.25">
      <c r="A65" s="54"/>
    </row>
    <row r="66" spans="1:1" x14ac:dyDescent="0.25">
      <c r="A66" s="54"/>
    </row>
    <row r="67" spans="1:1" x14ac:dyDescent="0.25">
      <c r="A67" s="54"/>
    </row>
    <row r="68" spans="1:1" x14ac:dyDescent="0.25">
      <c r="A68" s="54"/>
    </row>
    <row r="69" spans="1:1" x14ac:dyDescent="0.25">
      <c r="A69" s="54"/>
    </row>
    <row r="70" spans="1:1" x14ac:dyDescent="0.25">
      <c r="A70" s="54"/>
    </row>
    <row r="71" spans="1:1" x14ac:dyDescent="0.25">
      <c r="A71" s="54"/>
    </row>
    <row r="72" spans="1:1" x14ac:dyDescent="0.25">
      <c r="A72" s="54"/>
    </row>
    <row r="73" spans="1:1" x14ac:dyDescent="0.25">
      <c r="A73" s="54"/>
    </row>
    <row r="74" spans="1:1" x14ac:dyDescent="0.25">
      <c r="A74" s="54"/>
    </row>
    <row r="75" spans="1:1" x14ac:dyDescent="0.25">
      <c r="A75" s="54"/>
    </row>
    <row r="76" spans="1:1" x14ac:dyDescent="0.25">
      <c r="A76" s="54"/>
    </row>
    <row r="77" spans="1:1" x14ac:dyDescent="0.25">
      <c r="A77" s="54"/>
    </row>
    <row r="78" spans="1:1" x14ac:dyDescent="0.25">
      <c r="A78" s="54"/>
    </row>
    <row r="79" spans="1:1" x14ac:dyDescent="0.25">
      <c r="A79" s="54"/>
    </row>
    <row r="80" spans="1:1" x14ac:dyDescent="0.25">
      <c r="A80" s="54"/>
    </row>
    <row r="81" spans="1:1" x14ac:dyDescent="0.25">
      <c r="A81" s="54"/>
    </row>
    <row r="82" spans="1:1" x14ac:dyDescent="0.25">
      <c r="A82" s="54"/>
    </row>
    <row r="83" spans="1:1" x14ac:dyDescent="0.25">
      <c r="A83" s="54"/>
    </row>
  </sheetData>
  <mergeCells count="1">
    <mergeCell ref="B5:D5"/>
  </mergeCells>
  <phoneticPr fontId="0" type="noConversion"/>
  <printOptions horizontalCentered="1"/>
  <pageMargins left="0.39370078740157483" right="0.39370078740157483" top="0.98425196850393704" bottom="0.39370078740157483" header="0" footer="0"/>
  <pageSetup paperSize="9" scale="78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="75" zoomScaleNormal="85" workbookViewId="0">
      <pane xSplit="1" ySplit="7" topLeftCell="B8" activePane="bottomRight" state="frozen"/>
      <selection activeCell="G4" sqref="G4:H4"/>
      <selection pane="topRight" activeCell="G4" sqref="G4:H4"/>
      <selection pane="bottomLeft" activeCell="G4" sqref="G4:H4"/>
      <selection pane="bottomRight" activeCell="T25" sqref="T25"/>
    </sheetView>
  </sheetViews>
  <sheetFormatPr defaultRowHeight="12.75" x14ac:dyDescent="0.2"/>
  <cols>
    <col min="1" max="1" width="18.85546875" style="54" customWidth="1"/>
    <col min="2" max="2" width="18.140625" style="54" customWidth="1"/>
    <col min="3" max="6" width="9.140625" style="54"/>
    <col min="7" max="7" width="17.7109375" style="54" customWidth="1"/>
    <col min="8" max="16384" width="9.140625" style="54"/>
  </cols>
  <sheetData>
    <row r="1" spans="1:14" s="58" customFormat="1" ht="16.5" customHeight="1" x14ac:dyDescent="0.2">
      <c r="A1" s="387" t="s">
        <v>97</v>
      </c>
      <c r="B1" s="387"/>
    </row>
    <row r="2" spans="1:14" s="58" customFormat="1" ht="35.25" customHeight="1" x14ac:dyDescent="0.2">
      <c r="A2" s="387" t="s">
        <v>98</v>
      </c>
      <c r="B2" s="387"/>
    </row>
    <row r="3" spans="1:14" ht="12.75" customHeight="1" x14ac:dyDescent="0.2">
      <c r="A3" s="388" t="s">
        <v>63</v>
      </c>
      <c r="B3" s="388"/>
      <c r="E3" s="54" t="s">
        <v>43</v>
      </c>
      <c r="F3" s="54">
        <v>53</v>
      </c>
    </row>
    <row r="4" spans="1:14" ht="12" customHeight="1" x14ac:dyDescent="0.2">
      <c r="A4" s="115"/>
      <c r="B4" s="115"/>
      <c r="E4" s="65" t="s">
        <v>55</v>
      </c>
      <c r="F4" s="54">
        <v>49</v>
      </c>
    </row>
    <row r="5" spans="1:14" s="72" customFormat="1" ht="15.75" customHeight="1" x14ac:dyDescent="0.25">
      <c r="A5" s="390"/>
      <c r="B5" s="389" t="s">
        <v>79</v>
      </c>
      <c r="E5" s="54" t="s">
        <v>49</v>
      </c>
      <c r="F5" s="54">
        <v>45</v>
      </c>
    </row>
    <row r="6" spans="1:14" s="72" customFormat="1" ht="114" customHeight="1" x14ac:dyDescent="0.25">
      <c r="A6" s="391"/>
      <c r="B6" s="389"/>
      <c r="E6" s="54" t="s">
        <v>59</v>
      </c>
      <c r="F6" s="54">
        <v>42</v>
      </c>
      <c r="H6" s="212"/>
      <c r="I6" s="54"/>
    </row>
    <row r="7" spans="1:14" s="65" customFormat="1" ht="21.75" customHeight="1" x14ac:dyDescent="0.2">
      <c r="A7" s="117" t="s">
        <v>80</v>
      </c>
      <c r="B7" s="117">
        <v>1</v>
      </c>
      <c r="E7" s="54" t="s">
        <v>47</v>
      </c>
      <c r="F7" s="54">
        <v>38</v>
      </c>
      <c r="G7" s="54"/>
      <c r="H7" s="212"/>
      <c r="I7" s="54"/>
      <c r="J7" s="54"/>
      <c r="K7" s="54"/>
      <c r="M7" s="54"/>
      <c r="N7" s="54"/>
    </row>
    <row r="8" spans="1:14" ht="23.25" customHeight="1" x14ac:dyDescent="0.2">
      <c r="A8" s="169" t="s">
        <v>43</v>
      </c>
      <c r="B8" s="213">
        <v>53</v>
      </c>
      <c r="E8" s="54" t="s">
        <v>58</v>
      </c>
      <c r="F8" s="54">
        <v>38</v>
      </c>
      <c r="H8" s="212"/>
    </row>
    <row r="9" spans="1:14" ht="19.5" customHeight="1" x14ac:dyDescent="0.2">
      <c r="A9" s="168" t="s">
        <v>55</v>
      </c>
      <c r="B9" s="214">
        <v>49</v>
      </c>
      <c r="C9" s="67"/>
      <c r="E9" s="54" t="s">
        <v>42</v>
      </c>
      <c r="F9" s="54">
        <v>27</v>
      </c>
      <c r="H9" s="212"/>
    </row>
    <row r="10" spans="1:14" ht="19.5" customHeight="1" x14ac:dyDescent="0.2">
      <c r="A10" s="168" t="s">
        <v>49</v>
      </c>
      <c r="B10" s="214">
        <v>45</v>
      </c>
      <c r="C10" s="67"/>
      <c r="E10" s="54" t="s">
        <v>37</v>
      </c>
      <c r="F10" s="54">
        <v>20</v>
      </c>
      <c r="H10" s="212"/>
    </row>
    <row r="11" spans="1:14" ht="19.5" customHeight="1" x14ac:dyDescent="0.2">
      <c r="A11" s="168" t="s">
        <v>59</v>
      </c>
      <c r="B11" s="214">
        <v>42</v>
      </c>
      <c r="C11" s="67"/>
      <c r="E11" s="54" t="s">
        <v>51</v>
      </c>
      <c r="F11" s="54">
        <v>18</v>
      </c>
      <c r="H11" s="212"/>
    </row>
    <row r="12" spans="1:14" ht="19.5" customHeight="1" x14ac:dyDescent="0.2">
      <c r="A12" s="168" t="s">
        <v>47</v>
      </c>
      <c r="B12" s="214">
        <v>38</v>
      </c>
      <c r="C12" s="67"/>
      <c r="E12" s="54" t="s">
        <v>57</v>
      </c>
      <c r="F12" s="54">
        <v>18</v>
      </c>
      <c r="H12" s="212"/>
    </row>
    <row r="13" spans="1:14" ht="19.5" customHeight="1" x14ac:dyDescent="0.2">
      <c r="A13" s="168" t="s">
        <v>58</v>
      </c>
      <c r="B13" s="214">
        <v>38</v>
      </c>
      <c r="C13" s="67"/>
      <c r="E13" s="54" t="s">
        <v>52</v>
      </c>
      <c r="F13" s="54">
        <v>17</v>
      </c>
      <c r="H13" s="212"/>
    </row>
    <row r="14" spans="1:14" ht="19.5" customHeight="1" x14ac:dyDescent="0.2">
      <c r="A14" s="168" t="s">
        <v>42</v>
      </c>
      <c r="B14" s="214">
        <v>27</v>
      </c>
      <c r="C14" s="67"/>
      <c r="E14" s="54" t="s">
        <v>53</v>
      </c>
      <c r="F14" s="54">
        <v>16</v>
      </c>
      <c r="H14" s="212"/>
    </row>
    <row r="15" spans="1:14" ht="19.5" customHeight="1" x14ac:dyDescent="0.2">
      <c r="A15" s="168" t="s">
        <v>37</v>
      </c>
      <c r="B15" s="214">
        <v>20</v>
      </c>
      <c r="C15" s="67"/>
      <c r="E15" s="54" t="s">
        <v>41</v>
      </c>
      <c r="F15" s="54">
        <v>13</v>
      </c>
      <c r="H15" s="212"/>
    </row>
    <row r="16" spans="1:14" ht="19.5" customHeight="1" x14ac:dyDescent="0.2">
      <c r="A16" s="168" t="s">
        <v>51</v>
      </c>
      <c r="B16" s="214">
        <v>18</v>
      </c>
      <c r="C16" s="67"/>
      <c r="E16" s="54" t="s">
        <v>44</v>
      </c>
      <c r="F16" s="54">
        <v>13</v>
      </c>
      <c r="G16" s="65"/>
      <c r="H16" s="212"/>
    </row>
    <row r="17" spans="1:14" ht="19.5" customHeight="1" x14ac:dyDescent="0.2">
      <c r="A17" s="168" t="s">
        <v>57</v>
      </c>
      <c r="B17" s="214">
        <v>18</v>
      </c>
      <c r="C17" s="67"/>
      <c r="E17" s="54" t="s">
        <v>40</v>
      </c>
      <c r="F17" s="54">
        <v>12</v>
      </c>
      <c r="H17" s="212"/>
    </row>
    <row r="18" spans="1:14" ht="19.5" customHeight="1" x14ac:dyDescent="0.2">
      <c r="A18" s="168" t="s">
        <v>52</v>
      </c>
      <c r="B18" s="214">
        <v>17</v>
      </c>
      <c r="C18" s="67"/>
      <c r="E18" s="54" t="s">
        <v>56</v>
      </c>
      <c r="F18" s="54">
        <v>12</v>
      </c>
      <c r="H18" s="212"/>
    </row>
    <row r="19" spans="1:14" ht="19.5" customHeight="1" x14ac:dyDescent="0.2">
      <c r="A19" s="194" t="s">
        <v>53</v>
      </c>
      <c r="B19" s="214">
        <v>16</v>
      </c>
      <c r="C19" s="176"/>
      <c r="E19" s="54" t="s">
        <v>39</v>
      </c>
      <c r="F19" s="54">
        <v>11</v>
      </c>
      <c r="H19" s="212"/>
      <c r="N19" s="65"/>
    </row>
    <row r="20" spans="1:14" ht="19.5" customHeight="1" x14ac:dyDescent="0.2">
      <c r="A20" s="194" t="s">
        <v>41</v>
      </c>
      <c r="B20" s="214">
        <v>13</v>
      </c>
      <c r="E20" s="54" t="s">
        <v>60</v>
      </c>
      <c r="F20" s="54">
        <v>11</v>
      </c>
      <c r="H20" s="212"/>
    </row>
    <row r="21" spans="1:14" ht="19.5" customHeight="1" x14ac:dyDescent="0.2">
      <c r="A21" s="194" t="s">
        <v>44</v>
      </c>
      <c r="B21" s="214">
        <v>13</v>
      </c>
      <c r="E21" s="54" t="s">
        <v>38</v>
      </c>
      <c r="F21" s="54">
        <v>8</v>
      </c>
      <c r="H21" s="212"/>
    </row>
    <row r="22" spans="1:14" ht="19.5" customHeight="1" x14ac:dyDescent="0.2">
      <c r="A22" s="195" t="s">
        <v>40</v>
      </c>
      <c r="B22" s="215">
        <v>12</v>
      </c>
      <c r="C22" s="67"/>
      <c r="E22" s="54" t="s">
        <v>50</v>
      </c>
      <c r="F22" s="65">
        <v>8</v>
      </c>
      <c r="H22" s="212"/>
    </row>
    <row r="23" spans="1:14" ht="19.5" customHeight="1" x14ac:dyDescent="0.2">
      <c r="A23" s="177" t="s">
        <v>56</v>
      </c>
      <c r="B23" s="216">
        <v>12</v>
      </c>
      <c r="E23" s="54" t="s">
        <v>54</v>
      </c>
      <c r="F23" s="54">
        <v>8</v>
      </c>
      <c r="H23" s="212"/>
    </row>
    <row r="24" spans="1:14" ht="19.5" customHeight="1" x14ac:dyDescent="0.2">
      <c r="A24" s="168"/>
      <c r="B24" s="214">
        <v>11</v>
      </c>
      <c r="C24" s="67"/>
      <c r="E24" s="54" t="s">
        <v>46</v>
      </c>
      <c r="F24" s="54">
        <v>7</v>
      </c>
      <c r="H24" s="212"/>
    </row>
    <row r="25" spans="1:14" ht="19.5" customHeight="1" x14ac:dyDescent="0.2">
      <c r="A25" s="168" t="s">
        <v>39</v>
      </c>
      <c r="B25" s="214">
        <v>11</v>
      </c>
      <c r="C25" s="67"/>
      <c r="E25" s="54" t="s">
        <v>48</v>
      </c>
      <c r="F25" s="54">
        <v>4</v>
      </c>
      <c r="H25" s="212"/>
    </row>
    <row r="26" spans="1:14" ht="19.5" customHeight="1" x14ac:dyDescent="0.2">
      <c r="A26" s="168" t="s">
        <v>60</v>
      </c>
      <c r="B26" s="214">
        <v>11</v>
      </c>
      <c r="C26" s="67"/>
      <c r="E26" s="54" t="s">
        <v>61</v>
      </c>
      <c r="F26" s="54">
        <v>2</v>
      </c>
      <c r="H26" s="212"/>
    </row>
    <row r="27" spans="1:14" ht="19.5" customHeight="1" x14ac:dyDescent="0.2">
      <c r="A27" s="168" t="s">
        <v>38</v>
      </c>
      <c r="B27" s="214">
        <v>8</v>
      </c>
      <c r="C27" s="67"/>
      <c r="E27" s="54" t="s">
        <v>45</v>
      </c>
      <c r="F27" s="54">
        <v>1</v>
      </c>
      <c r="H27" s="212"/>
    </row>
    <row r="28" spans="1:14" ht="19.5" customHeight="1" x14ac:dyDescent="0.2">
      <c r="A28" s="168" t="s">
        <v>50</v>
      </c>
      <c r="B28" s="214">
        <v>8</v>
      </c>
      <c r="C28" s="67"/>
      <c r="H28" s="212"/>
    </row>
    <row r="29" spans="1:14" ht="19.5" customHeight="1" x14ac:dyDescent="0.2">
      <c r="A29" s="168" t="s">
        <v>54</v>
      </c>
      <c r="B29" s="214">
        <v>8</v>
      </c>
      <c r="C29" s="67"/>
      <c r="H29" s="212"/>
      <c r="J29" s="65"/>
    </row>
    <row r="30" spans="1:14" ht="19.5" customHeight="1" x14ac:dyDescent="0.25">
      <c r="A30" s="217" t="s">
        <v>46</v>
      </c>
      <c r="B30" s="214">
        <v>7</v>
      </c>
      <c r="C30" s="67"/>
      <c r="E30" s="72"/>
      <c r="F30" s="72"/>
      <c r="H30" s="65"/>
    </row>
    <row r="31" spans="1:14" ht="19.5" customHeight="1" x14ac:dyDescent="0.25">
      <c r="A31" s="168" t="s">
        <v>48</v>
      </c>
      <c r="B31" s="214">
        <v>4</v>
      </c>
      <c r="C31" s="67"/>
      <c r="E31" s="72"/>
      <c r="F31" s="72"/>
      <c r="H31" s="72"/>
      <c r="I31" s="72"/>
    </row>
    <row r="32" spans="1:14" ht="19.5" customHeight="1" x14ac:dyDescent="0.2">
      <c r="A32" s="168" t="s">
        <v>61</v>
      </c>
      <c r="B32" s="214">
        <v>2</v>
      </c>
      <c r="C32" s="67"/>
      <c r="H32" s="212"/>
      <c r="I32" s="65"/>
      <c r="M32" s="65"/>
    </row>
    <row r="33" spans="1:11" ht="19.5" customHeight="1" x14ac:dyDescent="0.2">
      <c r="A33" s="193" t="s">
        <v>45</v>
      </c>
      <c r="B33" s="215">
        <v>1</v>
      </c>
      <c r="C33" s="67"/>
      <c r="K33" s="65"/>
    </row>
    <row r="34" spans="1:11" ht="19.5" customHeight="1" x14ac:dyDescent="0.2">
      <c r="B34" s="118"/>
    </row>
    <row r="35" spans="1:11" s="119" customFormat="1" ht="5.25" customHeight="1" x14ac:dyDescent="0.2">
      <c r="A35" s="120"/>
    </row>
  </sheetData>
  <sortState ref="E3:F28">
    <sortCondition descending="1" ref="F3:F28"/>
  </sortState>
  <mergeCells count="5">
    <mergeCell ref="A1:B1"/>
    <mergeCell ref="A2:B2"/>
    <mergeCell ref="A3:B3"/>
    <mergeCell ref="B5:B6"/>
    <mergeCell ref="A5:A6"/>
  </mergeCells>
  <phoneticPr fontId="0" type="noConversion"/>
  <pageMargins left="0.78740157480314965" right="0.39370078740157483" top="0.39370078740157483" bottom="0.39370078740157483" header="0.15748031496062992" footer="0"/>
  <pageSetup paperSize="9" pageOrder="overThenDown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F1" workbookViewId="0">
      <selection activeCell="G4" sqref="G4:H4"/>
    </sheetView>
  </sheetViews>
  <sheetFormatPr defaultRowHeight="12.75" x14ac:dyDescent="0.2"/>
  <cols>
    <col min="1" max="1" width="9.140625" style="6" hidden="1" customWidth="1"/>
    <col min="2" max="5" width="5.42578125" style="6" hidden="1" customWidth="1"/>
    <col min="6" max="6" width="6" style="6" customWidth="1"/>
    <col min="7" max="7" width="21" style="6" customWidth="1"/>
    <col min="8" max="8" width="18.42578125" style="6" customWidth="1"/>
    <col min="9" max="9" width="19.28515625" style="6" customWidth="1"/>
    <col min="10" max="10" width="21.7109375" style="6" customWidth="1"/>
    <col min="11" max="11" width="16" style="6" customWidth="1"/>
    <col min="12" max="16384" width="9.140625" style="6"/>
  </cols>
  <sheetData>
    <row r="1" spans="1:12" x14ac:dyDescent="0.2">
      <c r="A1" s="4"/>
      <c r="B1" s="4"/>
      <c r="C1" s="4"/>
      <c r="D1" s="4"/>
      <c r="E1" s="4"/>
      <c r="F1" s="4"/>
      <c r="G1" s="5" t="s">
        <v>3</v>
      </c>
    </row>
    <row r="2" spans="1:12" ht="16.5" customHeight="1" x14ac:dyDescent="0.2">
      <c r="A2" s="4"/>
      <c r="B2" s="4"/>
      <c r="C2" s="4"/>
      <c r="D2" s="4"/>
      <c r="E2" s="4"/>
      <c r="F2" s="4"/>
      <c r="G2" s="7"/>
      <c r="H2" s="8"/>
      <c r="I2" s="8"/>
      <c r="J2" s="8"/>
      <c r="K2" s="8"/>
    </row>
    <row r="3" spans="1:12" s="12" customFormat="1" ht="67.5" customHeight="1" x14ac:dyDescent="0.2">
      <c r="A3" s="9"/>
      <c r="B3" s="9"/>
      <c r="C3" s="9"/>
      <c r="D3" s="9"/>
      <c r="E3" s="9"/>
      <c r="F3" s="9"/>
      <c r="G3" s="10"/>
      <c r="H3" s="11" t="s">
        <v>4</v>
      </c>
      <c r="I3" s="11" t="s">
        <v>5</v>
      </c>
      <c r="J3" s="11"/>
      <c r="K3" s="11" t="s">
        <v>6</v>
      </c>
    </row>
    <row r="4" spans="1:12" ht="19.5" customHeight="1" x14ac:dyDescent="0.2">
      <c r="A4" s="13"/>
      <c r="G4" s="14" t="s">
        <v>7</v>
      </c>
      <c r="H4" s="15">
        <v>17.600000000000001</v>
      </c>
      <c r="I4" s="15">
        <v>40</v>
      </c>
      <c r="J4" s="14" t="s">
        <v>7</v>
      </c>
      <c r="K4" s="15">
        <v>3</v>
      </c>
      <c r="L4" s="6">
        <v>8</v>
      </c>
    </row>
    <row r="5" spans="1:12" ht="19.5" customHeight="1" x14ac:dyDescent="0.2">
      <c r="G5" s="14" t="s">
        <v>8</v>
      </c>
      <c r="H5" s="15">
        <v>8.5</v>
      </c>
      <c r="I5" s="15">
        <v>26</v>
      </c>
      <c r="J5" s="14" t="s">
        <v>8</v>
      </c>
      <c r="K5" s="15">
        <v>1.5</v>
      </c>
      <c r="L5" s="6">
        <v>5</v>
      </c>
    </row>
    <row r="6" spans="1:12" ht="18" customHeight="1" x14ac:dyDescent="0.2"/>
    <row r="8" spans="1:12" ht="23.25" customHeight="1" x14ac:dyDescent="0.2">
      <c r="G8" s="16"/>
      <c r="H8" s="17" t="s">
        <v>101</v>
      </c>
      <c r="I8" s="170"/>
      <c r="J8" s="16"/>
      <c r="K8" s="17" t="s">
        <v>102</v>
      </c>
    </row>
    <row r="9" spans="1:12" ht="40.5" customHeight="1" x14ac:dyDescent="0.2">
      <c r="G9" s="18" t="s">
        <v>4</v>
      </c>
      <c r="H9" s="17">
        <v>2.2999999999999998</v>
      </c>
      <c r="I9" s="170"/>
      <c r="J9" s="18" t="s">
        <v>99</v>
      </c>
      <c r="K9" s="17">
        <v>219.1</v>
      </c>
    </row>
    <row r="10" spans="1:12" ht="59.25" customHeight="1" x14ac:dyDescent="0.2">
      <c r="G10" s="18" t="s">
        <v>5</v>
      </c>
      <c r="H10" s="17">
        <v>22.9</v>
      </c>
      <c r="I10" s="170"/>
      <c r="J10" s="18" t="s">
        <v>100</v>
      </c>
      <c r="K10" s="17">
        <v>141.5</v>
      </c>
    </row>
    <row r="11" spans="1:12" ht="24" customHeight="1" x14ac:dyDescent="0.2">
      <c r="G11" s="20"/>
      <c r="H11" s="17" t="s">
        <v>101</v>
      </c>
      <c r="I11" s="170"/>
      <c r="J11" s="171"/>
      <c r="K11" s="19">
        <f>SUM(K9-K10)</f>
        <v>77.599999999999994</v>
      </c>
    </row>
    <row r="12" spans="1:12" ht="39" customHeight="1" x14ac:dyDescent="0.2">
      <c r="G12" s="21" t="s">
        <v>4</v>
      </c>
      <c r="H12" s="22">
        <v>0.4</v>
      </c>
      <c r="I12" s="172"/>
    </row>
    <row r="13" spans="1:12" ht="72.75" customHeight="1" x14ac:dyDescent="0.2">
      <c r="G13" s="21" t="s">
        <v>5</v>
      </c>
      <c r="H13" s="22">
        <v>4.4000000000000004</v>
      </c>
      <c r="I13" s="172"/>
    </row>
    <row r="14" spans="1:12" ht="18.75" customHeight="1" x14ac:dyDescent="0.2">
      <c r="I14" s="173"/>
    </row>
    <row r="15" spans="1:12" x14ac:dyDescent="0.2">
      <c r="I15" s="173"/>
    </row>
    <row r="16" spans="1:12" x14ac:dyDescent="0.2">
      <c r="I16" s="173"/>
    </row>
  </sheetData>
  <phoneticPr fontId="26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7"/>
  <sheetViews>
    <sheetView workbookViewId="0">
      <selection activeCell="H9" sqref="H9"/>
    </sheetView>
  </sheetViews>
  <sheetFormatPr defaultRowHeight="12.75" x14ac:dyDescent="0.2"/>
  <cols>
    <col min="1" max="1" width="10.28515625" style="40" customWidth="1"/>
    <col min="2" max="7" width="9.140625" style="41"/>
    <col min="8" max="8" width="10.28515625" style="41" customWidth="1"/>
    <col min="9" max="10" width="12" style="41" customWidth="1"/>
    <col min="11" max="16384" width="9.140625" style="40"/>
  </cols>
  <sheetData>
    <row r="3" spans="2:10" ht="42.75" customHeight="1" x14ac:dyDescent="0.2">
      <c r="B3" s="37" t="s">
        <v>24</v>
      </c>
      <c r="C3" s="37" t="s">
        <v>25</v>
      </c>
      <c r="D3" s="37" t="s">
        <v>26</v>
      </c>
      <c r="E3" s="37" t="s">
        <v>7</v>
      </c>
      <c r="F3" s="37" t="s">
        <v>8</v>
      </c>
      <c r="G3" s="38" t="s">
        <v>27</v>
      </c>
      <c r="H3" s="38" t="s">
        <v>28</v>
      </c>
      <c r="I3" s="39" t="s">
        <v>29</v>
      </c>
      <c r="J3" s="39" t="s">
        <v>30</v>
      </c>
    </row>
    <row r="4" spans="2:10" ht="22.5" customHeight="1" x14ac:dyDescent="0.2">
      <c r="B4" s="37">
        <v>872.54100000000005</v>
      </c>
      <c r="C4" s="37">
        <v>885.20100000000002</v>
      </c>
      <c r="D4" s="37">
        <v>719.34799999999996</v>
      </c>
      <c r="E4" s="37">
        <v>542.52099999999996</v>
      </c>
      <c r="F4" s="37">
        <v>574.63300000000004</v>
      </c>
      <c r="G4" s="37">
        <v>555.20000000000005</v>
      </c>
      <c r="H4" s="37">
        <v>615.5</v>
      </c>
      <c r="I4" s="37">
        <v>489.7</v>
      </c>
      <c r="J4" s="37">
        <v>543.79999999999995</v>
      </c>
    </row>
    <row r="7" spans="2:10" x14ac:dyDescent="0.2">
      <c r="I7" s="42">
        <v>489693</v>
      </c>
      <c r="J7" s="42">
        <v>543833</v>
      </c>
    </row>
  </sheetData>
  <phoneticPr fontId="39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opLeftCell="B2" zoomScale="80" zoomScaleNormal="80" workbookViewId="0">
      <selection activeCell="J27" sqref="J27"/>
    </sheetView>
  </sheetViews>
  <sheetFormatPr defaultRowHeight="12" x14ac:dyDescent="0.2"/>
  <cols>
    <col min="1" max="1" width="1.42578125" style="94" hidden="1" customWidth="1"/>
    <col min="2" max="2" width="19.42578125" style="94" customWidth="1"/>
    <col min="3" max="3" width="12.85546875" style="94" customWidth="1"/>
    <col min="4" max="16384" width="9.140625" style="94"/>
  </cols>
  <sheetData>
    <row r="1" spans="1:3" ht="70.5" hidden="1" customHeight="1" x14ac:dyDescent="0.2">
      <c r="B1" s="95"/>
      <c r="C1" s="96"/>
    </row>
    <row r="2" spans="1:3" ht="32.25" customHeight="1" x14ac:dyDescent="0.2">
      <c r="A2" s="97" t="s">
        <v>71</v>
      </c>
      <c r="C2" s="98"/>
    </row>
    <row r="3" spans="1:3" ht="13.5" customHeight="1" x14ac:dyDescent="0.2">
      <c r="B3" s="383"/>
      <c r="C3" s="383"/>
    </row>
    <row r="4" spans="1:3" ht="18" customHeight="1" x14ac:dyDescent="0.2">
      <c r="B4" s="99">
        <v>1</v>
      </c>
      <c r="C4" s="100">
        <v>2</v>
      </c>
    </row>
    <row r="5" spans="1:3" x14ac:dyDescent="0.2">
      <c r="A5" s="101"/>
      <c r="B5" s="94" t="s">
        <v>44</v>
      </c>
      <c r="C5" s="94">
        <v>345</v>
      </c>
    </row>
    <row r="6" spans="1:3" x14ac:dyDescent="0.2">
      <c r="A6" s="101"/>
      <c r="B6" s="94" t="s">
        <v>52</v>
      </c>
      <c r="C6" s="94">
        <v>316</v>
      </c>
    </row>
    <row r="7" spans="1:3" x14ac:dyDescent="0.2">
      <c r="A7" s="101"/>
      <c r="B7" s="94" t="s">
        <v>48</v>
      </c>
      <c r="C7" s="94">
        <v>262</v>
      </c>
    </row>
    <row r="8" spans="1:3" x14ac:dyDescent="0.2">
      <c r="A8" s="101"/>
      <c r="B8" s="94" t="s">
        <v>50</v>
      </c>
      <c r="C8" s="94">
        <v>230</v>
      </c>
    </row>
    <row r="9" spans="1:3" x14ac:dyDescent="0.2">
      <c r="A9" s="101"/>
      <c r="B9" s="94" t="s">
        <v>55</v>
      </c>
      <c r="C9" s="94">
        <v>223</v>
      </c>
    </row>
    <row r="10" spans="1:3" x14ac:dyDescent="0.2">
      <c r="A10" s="101"/>
      <c r="B10" s="94" t="s">
        <v>45</v>
      </c>
      <c r="C10" s="94">
        <v>198</v>
      </c>
    </row>
    <row r="11" spans="1:3" x14ac:dyDescent="0.2">
      <c r="A11" s="101"/>
      <c r="B11" s="94" t="s">
        <v>38</v>
      </c>
      <c r="C11" s="94">
        <v>181</v>
      </c>
    </row>
    <row r="12" spans="1:3" x14ac:dyDescent="0.2">
      <c r="A12" s="101"/>
      <c r="B12" s="94" t="s">
        <v>39</v>
      </c>
      <c r="C12" s="94">
        <v>161</v>
      </c>
    </row>
    <row r="13" spans="1:3" x14ac:dyDescent="0.2">
      <c r="A13" s="101"/>
      <c r="B13" s="94" t="s">
        <v>42</v>
      </c>
      <c r="C13" s="94">
        <v>161</v>
      </c>
    </row>
    <row r="14" spans="1:3" x14ac:dyDescent="0.2">
      <c r="A14" s="101"/>
      <c r="B14" s="94" t="s">
        <v>43</v>
      </c>
      <c r="C14" s="94">
        <v>158</v>
      </c>
    </row>
    <row r="15" spans="1:3" x14ac:dyDescent="0.2">
      <c r="A15" s="101"/>
      <c r="B15" s="94" t="s">
        <v>58</v>
      </c>
      <c r="C15" s="94">
        <v>149</v>
      </c>
    </row>
    <row r="16" spans="1:3" x14ac:dyDescent="0.2">
      <c r="A16" s="101"/>
      <c r="B16" s="94" t="s">
        <v>57</v>
      </c>
      <c r="C16" s="94">
        <v>148</v>
      </c>
    </row>
    <row r="17" spans="1:3" x14ac:dyDescent="0.2">
      <c r="A17" s="101"/>
      <c r="B17" s="94" t="s">
        <v>46</v>
      </c>
      <c r="C17" s="94">
        <v>145</v>
      </c>
    </row>
    <row r="18" spans="1:3" x14ac:dyDescent="0.2">
      <c r="A18" s="101"/>
      <c r="B18" s="94" t="s">
        <v>60</v>
      </c>
      <c r="C18" s="94">
        <v>135</v>
      </c>
    </row>
    <row r="19" spans="1:3" x14ac:dyDescent="0.2">
      <c r="A19" s="101"/>
      <c r="B19" s="94" t="s">
        <v>37</v>
      </c>
      <c r="C19" s="94">
        <v>128</v>
      </c>
    </row>
    <row r="20" spans="1:3" x14ac:dyDescent="0.2">
      <c r="A20" s="101"/>
      <c r="B20" s="94" t="s">
        <v>54</v>
      </c>
      <c r="C20" s="94">
        <v>127</v>
      </c>
    </row>
    <row r="21" spans="1:3" x14ac:dyDescent="0.2">
      <c r="A21" s="101"/>
      <c r="B21" s="94" t="s">
        <v>56</v>
      </c>
      <c r="C21" s="94">
        <v>126</v>
      </c>
    </row>
    <row r="22" spans="1:3" x14ac:dyDescent="0.2">
      <c r="A22" s="101"/>
      <c r="B22" s="94" t="s">
        <v>59</v>
      </c>
      <c r="C22" s="94">
        <v>122</v>
      </c>
    </row>
    <row r="23" spans="1:3" x14ac:dyDescent="0.2">
      <c r="A23" s="101"/>
      <c r="B23" s="94" t="s">
        <v>51</v>
      </c>
      <c r="C23" s="94">
        <v>113</v>
      </c>
    </row>
    <row r="24" spans="1:3" x14ac:dyDescent="0.2">
      <c r="A24" s="101"/>
      <c r="B24" s="94" t="s">
        <v>40</v>
      </c>
      <c r="C24" s="94">
        <v>82</v>
      </c>
    </row>
    <row r="25" spans="1:3" x14ac:dyDescent="0.2">
      <c r="A25" s="101"/>
      <c r="B25" s="94" t="s">
        <v>41</v>
      </c>
      <c r="C25" s="94">
        <v>78</v>
      </c>
    </row>
    <row r="26" spans="1:3" x14ac:dyDescent="0.2">
      <c r="A26" s="101"/>
      <c r="B26" s="94" t="s">
        <v>53</v>
      </c>
      <c r="C26" s="94">
        <v>71</v>
      </c>
    </row>
    <row r="27" spans="1:3" x14ac:dyDescent="0.2">
      <c r="A27" s="101"/>
      <c r="B27" s="94" t="s">
        <v>49</v>
      </c>
      <c r="C27" s="94">
        <v>66</v>
      </c>
    </row>
    <row r="28" spans="1:3" x14ac:dyDescent="0.2">
      <c r="A28" s="101"/>
      <c r="B28" s="94" t="s">
        <v>61</v>
      </c>
      <c r="C28" s="94">
        <v>59</v>
      </c>
    </row>
    <row r="29" spans="1:3" x14ac:dyDescent="0.2">
      <c r="A29" s="101"/>
      <c r="B29" s="94" t="s">
        <v>47</v>
      </c>
      <c r="C29" s="94">
        <v>24</v>
      </c>
    </row>
    <row r="30" spans="1:3" x14ac:dyDescent="0.2">
      <c r="A30" s="167"/>
    </row>
    <row r="32" spans="1:3" x14ac:dyDescent="0.2">
      <c r="B32" s="94">
        <v>1</v>
      </c>
      <c r="C32" s="94">
        <v>2</v>
      </c>
    </row>
    <row r="33" spans="2:4" ht="15" x14ac:dyDescent="0.25">
      <c r="B33" s="102" t="s">
        <v>44</v>
      </c>
      <c r="C33" s="94">
        <v>345</v>
      </c>
      <c r="D33" s="103"/>
    </row>
    <row r="34" spans="2:4" ht="15" x14ac:dyDescent="0.25">
      <c r="B34" s="102" t="s">
        <v>52</v>
      </c>
      <c r="C34" s="94">
        <v>316</v>
      </c>
      <c r="D34" s="103"/>
    </row>
    <row r="35" spans="2:4" ht="15" x14ac:dyDescent="0.25">
      <c r="B35" s="102" t="s">
        <v>48</v>
      </c>
      <c r="C35" s="94">
        <v>262</v>
      </c>
      <c r="D35" s="103"/>
    </row>
    <row r="36" spans="2:4" ht="15" x14ac:dyDescent="0.25">
      <c r="B36" s="102" t="s">
        <v>50</v>
      </c>
      <c r="C36" s="94">
        <v>230</v>
      </c>
      <c r="D36" s="103"/>
    </row>
    <row r="37" spans="2:4" ht="15" x14ac:dyDescent="0.2">
      <c r="B37" s="104" t="s">
        <v>55</v>
      </c>
      <c r="C37" s="94">
        <v>223</v>
      </c>
      <c r="D37" s="103"/>
    </row>
    <row r="38" spans="2:4" ht="15" x14ac:dyDescent="0.25">
      <c r="B38" s="102" t="s">
        <v>45</v>
      </c>
      <c r="C38" s="94">
        <v>198</v>
      </c>
      <c r="D38" s="103"/>
    </row>
    <row r="39" spans="2:4" ht="15" x14ac:dyDescent="0.25">
      <c r="B39" s="102" t="s">
        <v>38</v>
      </c>
      <c r="C39" s="94">
        <v>181</v>
      </c>
      <c r="D39" s="103"/>
    </row>
    <row r="40" spans="2:4" ht="15" x14ac:dyDescent="0.25">
      <c r="B40" s="102" t="s">
        <v>39</v>
      </c>
      <c r="C40" s="94">
        <v>161</v>
      </c>
      <c r="D40" s="103"/>
    </row>
    <row r="41" spans="2:4" ht="15" x14ac:dyDescent="0.25">
      <c r="B41" s="102" t="s">
        <v>42</v>
      </c>
      <c r="C41" s="94">
        <v>161</v>
      </c>
      <c r="D41" s="103"/>
    </row>
    <row r="42" spans="2:4" ht="15" x14ac:dyDescent="0.25">
      <c r="B42" s="102" t="s">
        <v>43</v>
      </c>
      <c r="C42" s="94">
        <v>158</v>
      </c>
      <c r="D42" s="103"/>
    </row>
    <row r="43" spans="2:4" ht="15" x14ac:dyDescent="0.25">
      <c r="B43" s="102" t="s">
        <v>58</v>
      </c>
      <c r="C43" s="94">
        <v>149</v>
      </c>
      <c r="D43" s="103"/>
    </row>
    <row r="44" spans="2:4" ht="15" x14ac:dyDescent="0.25">
      <c r="B44" s="102" t="s">
        <v>57</v>
      </c>
      <c r="C44" s="94">
        <v>148</v>
      </c>
      <c r="D44" s="103"/>
    </row>
    <row r="45" spans="2:4" ht="15" x14ac:dyDescent="0.25">
      <c r="B45" s="102" t="s">
        <v>46</v>
      </c>
      <c r="C45" s="94">
        <v>145</v>
      </c>
      <c r="D45" s="103"/>
    </row>
    <row r="46" spans="2:4" ht="15" x14ac:dyDescent="0.25">
      <c r="B46" s="102" t="s">
        <v>60</v>
      </c>
      <c r="C46" s="94">
        <v>135</v>
      </c>
      <c r="D46" s="103"/>
    </row>
    <row r="47" spans="2:4" ht="15" x14ac:dyDescent="0.25">
      <c r="B47" s="102" t="s">
        <v>37</v>
      </c>
      <c r="C47" s="94">
        <v>128</v>
      </c>
      <c r="D47" s="103"/>
    </row>
    <row r="48" spans="2:4" ht="15" x14ac:dyDescent="0.25">
      <c r="B48" s="102" t="s">
        <v>54</v>
      </c>
      <c r="C48" s="94">
        <v>127</v>
      </c>
      <c r="D48" s="103"/>
    </row>
    <row r="49" spans="2:4" ht="15" x14ac:dyDescent="0.25">
      <c r="B49" s="102" t="s">
        <v>56</v>
      </c>
      <c r="C49" s="94">
        <v>126</v>
      </c>
      <c r="D49" s="103"/>
    </row>
    <row r="50" spans="2:4" ht="15" x14ac:dyDescent="0.25">
      <c r="B50" s="102" t="s">
        <v>59</v>
      </c>
      <c r="C50" s="94">
        <v>122</v>
      </c>
      <c r="D50" s="103"/>
    </row>
    <row r="51" spans="2:4" ht="15" x14ac:dyDescent="0.25">
      <c r="B51" s="102" t="s">
        <v>51</v>
      </c>
      <c r="C51" s="94">
        <v>113</v>
      </c>
      <c r="D51" s="103"/>
    </row>
    <row r="52" spans="2:4" ht="15" x14ac:dyDescent="0.25">
      <c r="B52" s="102" t="s">
        <v>40</v>
      </c>
      <c r="C52" s="94">
        <v>82</v>
      </c>
      <c r="D52" s="103"/>
    </row>
    <row r="53" spans="2:4" ht="15" x14ac:dyDescent="0.25">
      <c r="B53" s="102" t="s">
        <v>41</v>
      </c>
      <c r="C53" s="94">
        <v>78</v>
      </c>
      <c r="D53" s="103"/>
    </row>
    <row r="54" spans="2:4" ht="15" x14ac:dyDescent="0.25">
      <c r="B54" s="102" t="s">
        <v>53</v>
      </c>
      <c r="C54" s="94">
        <v>71</v>
      </c>
      <c r="D54" s="103"/>
    </row>
    <row r="55" spans="2:4" ht="15" x14ac:dyDescent="0.25">
      <c r="B55" s="102" t="s">
        <v>49</v>
      </c>
      <c r="C55" s="94">
        <v>66</v>
      </c>
      <c r="D55" s="103"/>
    </row>
    <row r="56" spans="2:4" ht="15" x14ac:dyDescent="0.25">
      <c r="B56" s="102" t="s">
        <v>61</v>
      </c>
      <c r="C56" s="94">
        <v>59</v>
      </c>
      <c r="D56" s="103"/>
    </row>
    <row r="57" spans="2:4" ht="15" x14ac:dyDescent="0.25">
      <c r="B57" s="102" t="s">
        <v>47</v>
      </c>
      <c r="C57" s="94">
        <v>24</v>
      </c>
      <c r="D57" s="103"/>
    </row>
  </sheetData>
  <mergeCells count="1">
    <mergeCell ref="B3:C3"/>
  </mergeCells>
  <phoneticPr fontId="26" type="noConversion"/>
  <printOptions horizontalCentered="1"/>
  <pageMargins left="0.78740157480314965" right="0.78740157480314965" top="0" bottom="0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"/>
  <sheetViews>
    <sheetView workbookViewId="0">
      <selection activeCell="L15" sqref="L15"/>
    </sheetView>
  </sheetViews>
  <sheetFormatPr defaultRowHeight="12.75" x14ac:dyDescent="0.2"/>
  <cols>
    <col min="2" max="7" width="20.7109375" customWidth="1"/>
    <col min="8" max="12" width="18.85546875" customWidth="1"/>
  </cols>
  <sheetData>
    <row r="2" spans="2:8" ht="41.25" customHeight="1" x14ac:dyDescent="0.2"/>
    <row r="3" spans="2:8" ht="38.25" customHeight="1" x14ac:dyDescent="0.2">
      <c r="B3" s="198"/>
      <c r="C3" s="209" t="s">
        <v>141</v>
      </c>
      <c r="D3" s="201" t="s">
        <v>133</v>
      </c>
      <c r="E3" s="209" t="s">
        <v>132</v>
      </c>
      <c r="F3" s="201" t="s">
        <v>135</v>
      </c>
      <c r="G3" s="209" t="s">
        <v>134</v>
      </c>
      <c r="H3" s="201" t="s">
        <v>136</v>
      </c>
    </row>
    <row r="4" spans="2:8" ht="38.25" customHeight="1" x14ac:dyDescent="0.2">
      <c r="B4" s="210" t="s">
        <v>1</v>
      </c>
      <c r="C4" s="201">
        <v>0.4</v>
      </c>
      <c r="D4" s="201">
        <v>0.7</v>
      </c>
      <c r="E4" s="201">
        <v>2.2000000000000002</v>
      </c>
      <c r="F4" s="201">
        <v>21.6</v>
      </c>
      <c r="G4" s="201">
        <v>19.7</v>
      </c>
      <c r="H4" s="201">
        <v>55.4</v>
      </c>
    </row>
    <row r="5" spans="2:8" ht="38.25" customHeight="1" x14ac:dyDescent="0.2">
      <c r="B5" s="210" t="s">
        <v>0</v>
      </c>
      <c r="C5" s="201">
        <v>1.5</v>
      </c>
      <c r="D5" s="201">
        <v>1.4</v>
      </c>
      <c r="E5" s="225">
        <v>3.3</v>
      </c>
      <c r="F5" s="225">
        <v>18.5</v>
      </c>
      <c r="G5" s="201">
        <v>25.2</v>
      </c>
      <c r="H5" s="201">
        <v>50.1</v>
      </c>
    </row>
    <row r="6" spans="2:8" ht="38.25" customHeight="1" x14ac:dyDescent="0.2"/>
    <row r="7" spans="2:8" ht="38.25" customHeight="1" x14ac:dyDescent="0.2"/>
    <row r="8" spans="2:8" ht="38.25" customHeight="1" x14ac:dyDescent="0.2"/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topLeftCell="A5" zoomScale="75" workbookViewId="0">
      <selection activeCell="I9" sqref="I9"/>
    </sheetView>
  </sheetViews>
  <sheetFormatPr defaultRowHeight="15.75" x14ac:dyDescent="0.25"/>
  <cols>
    <col min="1" max="1" width="17.7109375" style="72" customWidth="1"/>
    <col min="2" max="2" width="7.5703125" style="93" customWidth="1"/>
    <col min="3" max="16384" width="9.140625" style="72"/>
  </cols>
  <sheetData>
    <row r="1" spans="1:10" x14ac:dyDescent="0.25">
      <c r="A1" s="53" t="s">
        <v>66</v>
      </c>
      <c r="B1" s="72"/>
    </row>
    <row r="2" spans="1:10" x14ac:dyDescent="0.25">
      <c r="A2" s="73" t="s">
        <v>67</v>
      </c>
      <c r="B2" s="72"/>
    </row>
    <row r="3" spans="1:10" x14ac:dyDescent="0.25">
      <c r="A3" s="74" t="s">
        <v>63</v>
      </c>
      <c r="B3" s="72"/>
    </row>
    <row r="4" spans="1:10" x14ac:dyDescent="0.25">
      <c r="A4" s="75"/>
      <c r="B4" s="76" t="s">
        <v>68</v>
      </c>
    </row>
    <row r="5" spans="1:10" s="78" customFormat="1" ht="52.5" customHeight="1" x14ac:dyDescent="0.25">
      <c r="A5" s="77"/>
      <c r="B5" s="151" t="s">
        <v>95</v>
      </c>
      <c r="C5" s="152" t="s">
        <v>94</v>
      </c>
    </row>
    <row r="6" spans="1:10" s="83" customFormat="1" ht="27" customHeight="1" x14ac:dyDescent="0.2">
      <c r="A6" s="79" t="s">
        <v>36</v>
      </c>
      <c r="B6" s="80">
        <v>31.2</v>
      </c>
      <c r="C6" s="81">
        <v>37.597782460803948</v>
      </c>
      <c r="D6" s="82"/>
      <c r="E6" s="82"/>
      <c r="F6" s="82"/>
      <c r="G6" s="82"/>
      <c r="H6" s="82"/>
      <c r="I6" s="82"/>
      <c r="J6" s="82"/>
    </row>
    <row r="7" spans="1:10" s="83" customFormat="1" ht="21" customHeight="1" x14ac:dyDescent="0.2">
      <c r="A7" s="85" t="s">
        <v>37</v>
      </c>
      <c r="B7" s="84">
        <v>39.6</v>
      </c>
      <c r="C7" s="81">
        <v>40.683155109449146</v>
      </c>
      <c r="D7" s="82"/>
      <c r="E7" s="82"/>
      <c r="F7" s="82"/>
      <c r="G7" s="82"/>
      <c r="H7" s="82"/>
      <c r="I7" s="82"/>
    </row>
    <row r="8" spans="1:10" s="83" customFormat="1" ht="21" customHeight="1" x14ac:dyDescent="0.2">
      <c r="A8" s="85" t="s">
        <v>38</v>
      </c>
      <c r="B8" s="84">
        <v>34.1</v>
      </c>
      <c r="C8" s="81">
        <v>39.029565709435566</v>
      </c>
      <c r="D8" s="82"/>
      <c r="E8" s="82"/>
      <c r="F8" s="82"/>
      <c r="G8" s="82"/>
      <c r="H8" s="82"/>
      <c r="I8" s="82"/>
    </row>
    <row r="9" spans="1:10" s="83" customFormat="1" ht="21" customHeight="1" x14ac:dyDescent="0.2">
      <c r="A9" s="85" t="s">
        <v>39</v>
      </c>
      <c r="B9" s="84">
        <v>34.799999999999997</v>
      </c>
      <c r="C9" s="81">
        <v>40.047181322703977</v>
      </c>
      <c r="D9" s="82"/>
      <c r="E9" s="82"/>
      <c r="F9" s="82"/>
      <c r="G9" s="82"/>
      <c r="H9" s="82"/>
      <c r="I9" s="82"/>
    </row>
    <row r="10" spans="1:10" s="83" customFormat="1" ht="21" customHeight="1" x14ac:dyDescent="0.2">
      <c r="A10" s="85" t="s">
        <v>40</v>
      </c>
      <c r="B10" s="84">
        <v>26.3</v>
      </c>
      <c r="C10" s="81">
        <v>28.376477208778837</v>
      </c>
      <c r="D10" s="82"/>
      <c r="E10" s="82"/>
      <c r="F10" s="82"/>
      <c r="G10" s="82"/>
      <c r="H10" s="82"/>
      <c r="I10" s="82"/>
    </row>
    <row r="11" spans="1:10" s="83" customFormat="1" ht="21" customHeight="1" x14ac:dyDescent="0.2">
      <c r="A11" s="85" t="s">
        <v>41</v>
      </c>
      <c r="B11" s="84">
        <v>35.1</v>
      </c>
      <c r="C11" s="81">
        <v>31.365567469148292</v>
      </c>
      <c r="D11" s="82"/>
      <c r="E11" s="82"/>
      <c r="F11" s="82"/>
      <c r="G11" s="82"/>
      <c r="H11" s="82"/>
      <c r="I11" s="82"/>
    </row>
    <row r="12" spans="1:10" s="83" customFormat="1" ht="21" customHeight="1" x14ac:dyDescent="0.2">
      <c r="A12" s="85" t="s">
        <v>42</v>
      </c>
      <c r="B12" s="86">
        <v>37</v>
      </c>
      <c r="C12" s="81">
        <v>36.642466329966325</v>
      </c>
      <c r="D12" s="82"/>
      <c r="E12" s="82"/>
      <c r="F12" s="82"/>
      <c r="G12" s="82"/>
      <c r="H12" s="82"/>
      <c r="I12" s="82"/>
    </row>
    <row r="13" spans="1:10" s="83" customFormat="1" ht="21" customHeight="1" x14ac:dyDescent="0.2">
      <c r="A13" s="85" t="s">
        <v>43</v>
      </c>
      <c r="B13" s="84">
        <v>32.6</v>
      </c>
      <c r="C13" s="81">
        <v>41.194376577081748</v>
      </c>
      <c r="D13" s="82"/>
      <c r="E13" s="82"/>
      <c r="F13" s="82"/>
      <c r="G13" s="82"/>
      <c r="H13" s="82"/>
      <c r="I13" s="82"/>
    </row>
    <row r="14" spans="1:10" s="83" customFormat="1" ht="21" customHeight="1" x14ac:dyDescent="0.2">
      <c r="A14" s="87" t="s">
        <v>44</v>
      </c>
      <c r="B14" s="86">
        <v>27.6</v>
      </c>
      <c r="C14" s="81">
        <v>30.510590319722958</v>
      </c>
      <c r="D14" s="82"/>
      <c r="E14" s="82"/>
      <c r="F14" s="82"/>
      <c r="G14" s="82"/>
      <c r="H14" s="82"/>
      <c r="I14" s="82"/>
    </row>
    <row r="15" spans="1:10" s="83" customFormat="1" ht="21" customHeight="1" x14ac:dyDescent="0.2">
      <c r="A15" s="85" t="s">
        <v>45</v>
      </c>
      <c r="B15" s="84">
        <v>26</v>
      </c>
      <c r="C15" s="81">
        <v>32.252660622782813</v>
      </c>
      <c r="D15" s="82"/>
      <c r="E15" s="82"/>
      <c r="F15" s="82"/>
      <c r="G15" s="82"/>
      <c r="H15" s="82"/>
      <c r="I15" s="82"/>
    </row>
    <row r="16" spans="1:10" s="83" customFormat="1" ht="21" customHeight="1" x14ac:dyDescent="0.2">
      <c r="A16" s="85" t="s">
        <v>46</v>
      </c>
      <c r="B16" s="84">
        <v>29.9</v>
      </c>
      <c r="C16" s="81">
        <v>37.797906602254429</v>
      </c>
      <c r="D16" s="82"/>
      <c r="E16" s="82"/>
      <c r="F16" s="82"/>
      <c r="G16" s="82"/>
      <c r="H16" s="82"/>
      <c r="I16" s="82"/>
    </row>
    <row r="17" spans="1:9" s="83" customFormat="1" ht="21" customHeight="1" x14ac:dyDescent="0.2">
      <c r="A17" s="85" t="s">
        <v>47</v>
      </c>
      <c r="B17" s="84">
        <v>25</v>
      </c>
      <c r="C17" s="81">
        <v>39.819148092329662</v>
      </c>
      <c r="D17" s="82"/>
      <c r="E17" s="82"/>
      <c r="F17" s="82"/>
      <c r="G17" s="82"/>
      <c r="H17" s="82"/>
      <c r="I17" s="82"/>
    </row>
    <row r="18" spans="1:9" s="83" customFormat="1" ht="21" customHeight="1" x14ac:dyDescent="0.2">
      <c r="A18" s="85" t="s">
        <v>48</v>
      </c>
      <c r="B18" s="84">
        <v>32.799999999999997</v>
      </c>
      <c r="C18" s="81">
        <v>34.532541236600181</v>
      </c>
      <c r="D18" s="82"/>
      <c r="E18" s="82"/>
      <c r="F18" s="82"/>
      <c r="G18" s="82"/>
      <c r="H18" s="82"/>
      <c r="I18" s="82"/>
    </row>
    <row r="19" spans="1:9" s="83" customFormat="1" ht="21" customHeight="1" x14ac:dyDescent="0.2">
      <c r="A19" s="85" t="s">
        <v>49</v>
      </c>
      <c r="B19" s="84">
        <v>30.4</v>
      </c>
      <c r="C19" s="81">
        <v>35.594381637547109</v>
      </c>
      <c r="D19" s="82"/>
      <c r="E19" s="82"/>
      <c r="F19" s="82"/>
      <c r="G19" s="82"/>
      <c r="H19" s="82"/>
      <c r="I19" s="82"/>
    </row>
    <row r="20" spans="1:9" s="83" customFormat="1" ht="21" customHeight="1" x14ac:dyDescent="0.2">
      <c r="A20" s="85" t="s">
        <v>50</v>
      </c>
      <c r="B20" s="84">
        <v>34.299999999999997</v>
      </c>
      <c r="C20" s="81">
        <v>46.37380853709076</v>
      </c>
      <c r="D20" s="82"/>
      <c r="E20" s="82"/>
      <c r="F20" s="82"/>
      <c r="G20" s="82"/>
      <c r="H20" s="82"/>
      <c r="I20" s="82"/>
    </row>
    <row r="21" spans="1:9" s="83" customFormat="1" ht="21" customHeight="1" x14ac:dyDescent="0.2">
      <c r="A21" s="85" t="s">
        <v>51</v>
      </c>
      <c r="B21" s="84">
        <v>27.7</v>
      </c>
      <c r="C21" s="81">
        <v>35.881439229966134</v>
      </c>
      <c r="D21" s="82"/>
      <c r="E21" s="82"/>
      <c r="F21" s="82"/>
      <c r="G21" s="82"/>
      <c r="H21" s="82"/>
      <c r="I21" s="82"/>
    </row>
    <row r="22" spans="1:9" s="83" customFormat="1" ht="21" customHeight="1" x14ac:dyDescent="0.2">
      <c r="A22" s="85" t="s">
        <v>52</v>
      </c>
      <c r="B22" s="84">
        <v>29.5</v>
      </c>
      <c r="C22" s="81">
        <v>35.701800739807325</v>
      </c>
      <c r="D22" s="82"/>
      <c r="E22" s="82"/>
      <c r="F22" s="82"/>
      <c r="G22" s="82"/>
      <c r="H22" s="82"/>
      <c r="I22" s="82"/>
    </row>
    <row r="23" spans="1:9" s="83" customFormat="1" ht="21" customHeight="1" x14ac:dyDescent="0.2">
      <c r="A23" s="85" t="s">
        <v>53</v>
      </c>
      <c r="B23" s="84">
        <v>27.2</v>
      </c>
      <c r="C23" s="81">
        <v>32.550888339804686</v>
      </c>
      <c r="D23" s="82"/>
      <c r="E23" s="82"/>
      <c r="F23" s="82"/>
      <c r="G23" s="82"/>
      <c r="H23" s="82"/>
      <c r="I23" s="82"/>
    </row>
    <row r="24" spans="1:9" s="83" customFormat="1" ht="21" customHeight="1" x14ac:dyDescent="0.2">
      <c r="A24" s="85" t="s">
        <v>54</v>
      </c>
      <c r="B24" s="84">
        <v>26.4</v>
      </c>
      <c r="C24" s="81">
        <v>36.112956810631232</v>
      </c>
      <c r="D24" s="82"/>
      <c r="E24" s="82"/>
      <c r="F24" s="82"/>
      <c r="G24" s="82"/>
      <c r="H24" s="82"/>
      <c r="I24" s="82"/>
    </row>
    <row r="25" spans="1:9" s="83" customFormat="1" ht="21" customHeight="1" x14ac:dyDescent="0.2">
      <c r="A25" s="85" t="s">
        <v>55</v>
      </c>
      <c r="B25" s="84">
        <v>43.2</v>
      </c>
      <c r="C25" s="81">
        <v>50.199926077752764</v>
      </c>
      <c r="D25" s="82"/>
      <c r="E25" s="82"/>
      <c r="F25" s="82"/>
      <c r="G25" s="82"/>
      <c r="H25" s="82"/>
      <c r="I25" s="82"/>
    </row>
    <row r="26" spans="1:9" s="83" customFormat="1" ht="21" customHeight="1" x14ac:dyDescent="0.2">
      <c r="A26" s="85" t="s">
        <v>56</v>
      </c>
      <c r="B26" s="84">
        <v>32.4</v>
      </c>
      <c r="C26" s="81">
        <v>39.753485310835877</v>
      </c>
      <c r="D26" s="82"/>
      <c r="E26" s="82"/>
      <c r="F26" s="82"/>
      <c r="G26" s="82"/>
      <c r="H26" s="82"/>
      <c r="I26" s="82"/>
    </row>
    <row r="27" spans="1:9" s="83" customFormat="1" ht="21" customHeight="1" x14ac:dyDescent="0.2">
      <c r="A27" s="85" t="s">
        <v>57</v>
      </c>
      <c r="B27" s="84">
        <v>28.1</v>
      </c>
      <c r="C27" s="81">
        <v>38.628475685163757</v>
      </c>
      <c r="D27" s="82"/>
      <c r="E27" s="82"/>
      <c r="F27" s="82"/>
      <c r="G27" s="82"/>
      <c r="H27" s="82"/>
      <c r="I27" s="82"/>
    </row>
    <row r="28" spans="1:9" s="83" customFormat="1" ht="21" customHeight="1" x14ac:dyDescent="0.2">
      <c r="A28" s="85" t="s">
        <v>58</v>
      </c>
      <c r="B28" s="84">
        <v>33.200000000000003</v>
      </c>
      <c r="C28" s="81">
        <v>39.968245244420018</v>
      </c>
      <c r="D28" s="82"/>
      <c r="E28" s="82"/>
      <c r="F28" s="82"/>
      <c r="G28" s="82"/>
      <c r="H28" s="82"/>
      <c r="I28" s="82"/>
    </row>
    <row r="29" spans="1:9" s="83" customFormat="1" ht="21" customHeight="1" x14ac:dyDescent="0.2">
      <c r="A29" s="85" t="s">
        <v>59</v>
      </c>
      <c r="B29" s="84">
        <v>23.1</v>
      </c>
      <c r="C29" s="81">
        <v>33.540129301900343</v>
      </c>
      <c r="D29" s="82"/>
      <c r="E29" s="82"/>
      <c r="F29" s="82"/>
      <c r="G29" s="82"/>
      <c r="H29" s="82"/>
      <c r="I29" s="82"/>
    </row>
    <row r="30" spans="1:9" s="83" customFormat="1" ht="21" customHeight="1" x14ac:dyDescent="0.2">
      <c r="A30" s="85" t="s">
        <v>60</v>
      </c>
      <c r="B30" s="84">
        <v>30.5</v>
      </c>
      <c r="C30" s="81">
        <v>33.813090198632366</v>
      </c>
      <c r="D30" s="82"/>
      <c r="E30" s="82"/>
      <c r="F30" s="82"/>
      <c r="G30" s="82"/>
      <c r="H30" s="82"/>
      <c r="I30" s="82"/>
    </row>
    <row r="31" spans="1:9" s="83" customFormat="1" ht="21" customHeight="1" x14ac:dyDescent="0.2">
      <c r="A31" s="85" t="s">
        <v>61</v>
      </c>
      <c r="B31" s="84">
        <v>22.8</v>
      </c>
      <c r="C31" s="81">
        <v>32.902224521469222</v>
      </c>
      <c r="D31" s="82"/>
      <c r="E31" s="82"/>
      <c r="F31" s="82"/>
      <c r="G31" s="82"/>
      <c r="H31" s="82"/>
      <c r="I31" s="82"/>
    </row>
    <row r="32" spans="1:9" s="83" customFormat="1" ht="9.75" customHeight="1" x14ac:dyDescent="0.2">
      <c r="A32" s="88"/>
      <c r="B32" s="89"/>
    </row>
    <row r="33" spans="1:2" s="83" customFormat="1" x14ac:dyDescent="0.2">
      <c r="A33" s="90" t="s">
        <v>70</v>
      </c>
      <c r="B33" s="91"/>
    </row>
    <row r="34" spans="1:2" s="83" customFormat="1" x14ac:dyDescent="0.2">
      <c r="B34" s="91"/>
    </row>
    <row r="35" spans="1:2" s="83" customFormat="1" x14ac:dyDescent="0.2">
      <c r="B35" s="91"/>
    </row>
    <row r="36" spans="1:2" s="83" customFormat="1" x14ac:dyDescent="0.2">
      <c r="B36" s="91"/>
    </row>
    <row r="37" spans="1:2" s="83" customFormat="1" x14ac:dyDescent="0.2">
      <c r="B37" s="91"/>
    </row>
    <row r="38" spans="1:2" s="83" customFormat="1" x14ac:dyDescent="0.2">
      <c r="B38" s="59"/>
    </row>
    <row r="39" spans="1:2" s="83" customFormat="1" x14ac:dyDescent="0.2">
      <c r="B39" s="59"/>
    </row>
    <row r="40" spans="1:2" s="83" customFormat="1" x14ac:dyDescent="0.2">
      <c r="B40" s="59"/>
    </row>
    <row r="41" spans="1:2" s="83" customFormat="1" x14ac:dyDescent="0.2">
      <c r="B41" s="59"/>
    </row>
    <row r="42" spans="1:2" s="83" customFormat="1" x14ac:dyDescent="0.2">
      <c r="B42" s="59"/>
    </row>
    <row r="43" spans="1:2" s="83" customFormat="1" x14ac:dyDescent="0.2">
      <c r="B43" s="59"/>
    </row>
    <row r="44" spans="1:2" s="83" customFormat="1" x14ac:dyDescent="0.2">
      <c r="B44" s="59"/>
    </row>
    <row r="45" spans="1:2" s="83" customFormat="1" x14ac:dyDescent="0.2">
      <c r="B45" s="59"/>
    </row>
    <row r="46" spans="1:2" s="83" customFormat="1" x14ac:dyDescent="0.2">
      <c r="B46" s="59"/>
    </row>
    <row r="47" spans="1:2" s="83" customFormat="1" x14ac:dyDescent="0.2">
      <c r="B47" s="92"/>
    </row>
    <row r="48" spans="1:2" s="83" customFormat="1" x14ac:dyDescent="0.2">
      <c r="B48" s="92"/>
    </row>
    <row r="49" spans="2:2" s="83" customFormat="1" x14ac:dyDescent="0.2">
      <c r="B49" s="92"/>
    </row>
    <row r="50" spans="2:2" s="83" customFormat="1" x14ac:dyDescent="0.2">
      <c r="B50" s="92"/>
    </row>
    <row r="51" spans="2:2" s="83" customFormat="1" x14ac:dyDescent="0.2">
      <c r="B51" s="92"/>
    </row>
    <row r="52" spans="2:2" s="83" customFormat="1" x14ac:dyDescent="0.2">
      <c r="B52" s="92"/>
    </row>
    <row r="53" spans="2:2" s="83" customFormat="1" x14ac:dyDescent="0.2">
      <c r="B53" s="92"/>
    </row>
    <row r="54" spans="2:2" s="83" customFormat="1" x14ac:dyDescent="0.2">
      <c r="B54" s="92"/>
    </row>
    <row r="55" spans="2:2" s="83" customFormat="1" x14ac:dyDescent="0.2">
      <c r="B55" s="92"/>
    </row>
    <row r="56" spans="2:2" s="83" customFormat="1" x14ac:dyDescent="0.2">
      <c r="B56" s="92"/>
    </row>
    <row r="57" spans="2:2" s="83" customFormat="1" x14ac:dyDescent="0.2">
      <c r="B57" s="92"/>
    </row>
    <row r="58" spans="2:2" s="83" customFormat="1" x14ac:dyDescent="0.2">
      <c r="B58" s="92"/>
    </row>
    <row r="59" spans="2:2" s="83" customFormat="1" x14ac:dyDescent="0.2">
      <c r="B59" s="92"/>
    </row>
    <row r="60" spans="2:2" s="83" customFormat="1" x14ac:dyDescent="0.2">
      <c r="B60" s="92"/>
    </row>
    <row r="61" spans="2:2" s="83" customFormat="1" x14ac:dyDescent="0.2">
      <c r="B61" s="92"/>
    </row>
    <row r="62" spans="2:2" s="83" customFormat="1" x14ac:dyDescent="0.2">
      <c r="B62" s="92"/>
    </row>
    <row r="63" spans="2:2" s="83" customFormat="1" x14ac:dyDescent="0.2">
      <c r="B63" s="92"/>
    </row>
    <row r="64" spans="2:2" s="83" customFormat="1" x14ac:dyDescent="0.2">
      <c r="B64" s="92"/>
    </row>
    <row r="65" spans="2:2" s="83" customFormat="1" x14ac:dyDescent="0.2">
      <c r="B65" s="92"/>
    </row>
    <row r="66" spans="2:2" s="83" customFormat="1" x14ac:dyDescent="0.2">
      <c r="B66" s="92"/>
    </row>
    <row r="67" spans="2:2" s="83" customFormat="1" x14ac:dyDescent="0.2">
      <c r="B67" s="92"/>
    </row>
    <row r="68" spans="2:2" s="83" customFormat="1" x14ac:dyDescent="0.2">
      <c r="B68" s="92"/>
    </row>
    <row r="69" spans="2:2" s="83" customFormat="1" x14ac:dyDescent="0.2">
      <c r="B69" s="92"/>
    </row>
    <row r="70" spans="2:2" s="83" customFormat="1" x14ac:dyDescent="0.2">
      <c r="B70" s="92"/>
    </row>
    <row r="71" spans="2:2" s="83" customFormat="1" x14ac:dyDescent="0.2">
      <c r="B71" s="92"/>
    </row>
    <row r="72" spans="2:2" s="83" customFormat="1" x14ac:dyDescent="0.2">
      <c r="B72" s="92"/>
    </row>
    <row r="73" spans="2:2" s="83" customFormat="1" x14ac:dyDescent="0.2">
      <c r="B73" s="92"/>
    </row>
    <row r="74" spans="2:2" s="83" customFormat="1" x14ac:dyDescent="0.2">
      <c r="B74" s="92"/>
    </row>
    <row r="75" spans="2:2" s="83" customFormat="1" x14ac:dyDescent="0.2">
      <c r="B75" s="92"/>
    </row>
    <row r="76" spans="2:2" s="83" customFormat="1" x14ac:dyDescent="0.2">
      <c r="B76" s="92"/>
    </row>
    <row r="77" spans="2:2" s="83" customFormat="1" x14ac:dyDescent="0.2">
      <c r="B77" s="92"/>
    </row>
    <row r="78" spans="2:2" s="83" customFormat="1" x14ac:dyDescent="0.2">
      <c r="B78" s="92"/>
    </row>
    <row r="79" spans="2:2" s="83" customFormat="1" x14ac:dyDescent="0.2">
      <c r="B79" s="92"/>
    </row>
    <row r="80" spans="2:2" s="83" customFormat="1" x14ac:dyDescent="0.2">
      <c r="B80" s="92"/>
    </row>
    <row r="81" spans="2:2" s="83" customFormat="1" x14ac:dyDescent="0.2">
      <c r="B81" s="92"/>
    </row>
    <row r="82" spans="2:2" s="83" customFormat="1" x14ac:dyDescent="0.2">
      <c r="B82" s="92"/>
    </row>
    <row r="83" spans="2:2" s="83" customFormat="1" x14ac:dyDescent="0.2">
      <c r="B83" s="92"/>
    </row>
    <row r="84" spans="2:2" s="83" customFormat="1" x14ac:dyDescent="0.2">
      <c r="B84" s="92"/>
    </row>
    <row r="85" spans="2:2" s="83" customFormat="1" x14ac:dyDescent="0.2">
      <c r="B85" s="92"/>
    </row>
    <row r="86" spans="2:2" s="83" customFormat="1" x14ac:dyDescent="0.2">
      <c r="B86" s="92"/>
    </row>
    <row r="87" spans="2:2" s="83" customFormat="1" x14ac:dyDescent="0.2">
      <c r="B87" s="92"/>
    </row>
    <row r="88" spans="2:2" s="83" customFormat="1" x14ac:dyDescent="0.2">
      <c r="B88" s="92"/>
    </row>
    <row r="89" spans="2:2" s="83" customFormat="1" x14ac:dyDescent="0.2">
      <c r="B89" s="92"/>
    </row>
    <row r="90" spans="2:2" s="83" customFormat="1" x14ac:dyDescent="0.2">
      <c r="B90" s="92"/>
    </row>
    <row r="91" spans="2:2" s="83" customFormat="1" x14ac:dyDescent="0.2">
      <c r="B91" s="92"/>
    </row>
    <row r="92" spans="2:2" s="83" customFormat="1" x14ac:dyDescent="0.2">
      <c r="B92" s="92"/>
    </row>
    <row r="93" spans="2:2" s="83" customFormat="1" x14ac:dyDescent="0.2">
      <c r="B93" s="92"/>
    </row>
    <row r="94" spans="2:2" s="83" customFormat="1" x14ac:dyDescent="0.2">
      <c r="B94" s="92"/>
    </row>
    <row r="95" spans="2:2" s="83" customFormat="1" x14ac:dyDescent="0.2">
      <c r="B95" s="92"/>
    </row>
    <row r="96" spans="2:2" s="83" customFormat="1" x14ac:dyDescent="0.2">
      <c r="B96" s="92"/>
    </row>
    <row r="97" spans="2:2" s="83" customFormat="1" x14ac:dyDescent="0.2">
      <c r="B97" s="92"/>
    </row>
    <row r="98" spans="2:2" s="83" customFormat="1" x14ac:dyDescent="0.2">
      <c r="B98" s="92"/>
    </row>
    <row r="99" spans="2:2" s="83" customFormat="1" x14ac:dyDescent="0.2">
      <c r="B99" s="92"/>
    </row>
    <row r="100" spans="2:2" s="83" customFormat="1" x14ac:dyDescent="0.2">
      <c r="B100" s="92"/>
    </row>
    <row r="101" spans="2:2" s="83" customFormat="1" x14ac:dyDescent="0.2">
      <c r="B101" s="92"/>
    </row>
    <row r="102" spans="2:2" s="83" customFormat="1" x14ac:dyDescent="0.2">
      <c r="B102" s="92"/>
    </row>
    <row r="103" spans="2:2" s="83" customFormat="1" x14ac:dyDescent="0.2">
      <c r="B103" s="92"/>
    </row>
    <row r="104" spans="2:2" s="83" customFormat="1" x14ac:dyDescent="0.2">
      <c r="B104" s="92"/>
    </row>
    <row r="105" spans="2:2" s="83" customFormat="1" x14ac:dyDescent="0.2">
      <c r="B105" s="92"/>
    </row>
    <row r="106" spans="2:2" s="83" customFormat="1" x14ac:dyDescent="0.2">
      <c r="B106" s="92"/>
    </row>
    <row r="107" spans="2:2" s="83" customFormat="1" x14ac:dyDescent="0.2">
      <c r="B107" s="92"/>
    </row>
    <row r="108" spans="2:2" s="83" customFormat="1" x14ac:dyDescent="0.2">
      <c r="B108" s="92"/>
    </row>
    <row r="109" spans="2:2" s="83" customFormat="1" x14ac:dyDescent="0.2">
      <c r="B109" s="92"/>
    </row>
    <row r="110" spans="2:2" s="83" customFormat="1" x14ac:dyDescent="0.2">
      <c r="B110" s="92"/>
    </row>
    <row r="111" spans="2:2" s="83" customFormat="1" x14ac:dyDescent="0.2">
      <c r="B111" s="92"/>
    </row>
    <row r="112" spans="2:2" s="83" customFormat="1" x14ac:dyDescent="0.2">
      <c r="B112" s="92"/>
    </row>
    <row r="113" spans="2:2" s="83" customFormat="1" x14ac:dyDescent="0.2">
      <c r="B113" s="92"/>
    </row>
    <row r="114" spans="2:2" s="83" customFormat="1" x14ac:dyDescent="0.2">
      <c r="B114" s="92"/>
    </row>
    <row r="115" spans="2:2" s="83" customFormat="1" x14ac:dyDescent="0.2">
      <c r="B115" s="92"/>
    </row>
    <row r="116" spans="2:2" s="83" customFormat="1" x14ac:dyDescent="0.2">
      <c r="B116" s="92"/>
    </row>
    <row r="117" spans="2:2" s="83" customFormat="1" x14ac:dyDescent="0.2">
      <c r="B117" s="92"/>
    </row>
    <row r="118" spans="2:2" s="83" customFormat="1" x14ac:dyDescent="0.2">
      <c r="B118" s="92"/>
    </row>
    <row r="119" spans="2:2" s="83" customFormat="1" x14ac:dyDescent="0.2">
      <c r="B119" s="92"/>
    </row>
    <row r="120" spans="2:2" s="83" customFormat="1" x14ac:dyDescent="0.2">
      <c r="B120" s="92"/>
    </row>
    <row r="121" spans="2:2" s="83" customFormat="1" x14ac:dyDescent="0.2">
      <c r="B121" s="92"/>
    </row>
    <row r="122" spans="2:2" s="83" customFormat="1" x14ac:dyDescent="0.2">
      <c r="B122" s="92"/>
    </row>
    <row r="123" spans="2:2" s="83" customFormat="1" x14ac:dyDescent="0.2">
      <c r="B123" s="92"/>
    </row>
    <row r="124" spans="2:2" s="83" customFormat="1" x14ac:dyDescent="0.2">
      <c r="B124" s="92"/>
    </row>
    <row r="125" spans="2:2" s="83" customFormat="1" x14ac:dyDescent="0.2">
      <c r="B125" s="92"/>
    </row>
    <row r="126" spans="2:2" s="83" customFormat="1" x14ac:dyDescent="0.2">
      <c r="B126" s="92"/>
    </row>
    <row r="127" spans="2:2" s="83" customFormat="1" x14ac:dyDescent="0.2">
      <c r="B127" s="92"/>
    </row>
    <row r="128" spans="2:2" s="83" customFormat="1" x14ac:dyDescent="0.2">
      <c r="B128" s="92"/>
    </row>
    <row r="129" spans="2:2" s="83" customFormat="1" x14ac:dyDescent="0.2">
      <c r="B129" s="92"/>
    </row>
    <row r="130" spans="2:2" s="83" customFormat="1" x14ac:dyDescent="0.2">
      <c r="B130" s="92"/>
    </row>
    <row r="131" spans="2:2" s="83" customFormat="1" x14ac:dyDescent="0.2">
      <c r="B131" s="92"/>
    </row>
    <row r="132" spans="2:2" s="83" customFormat="1" x14ac:dyDescent="0.2">
      <c r="B132" s="92"/>
    </row>
    <row r="133" spans="2:2" s="83" customFormat="1" x14ac:dyDescent="0.2">
      <c r="B133" s="92"/>
    </row>
    <row r="134" spans="2:2" s="83" customFormat="1" x14ac:dyDescent="0.2">
      <c r="B134" s="92"/>
    </row>
    <row r="135" spans="2:2" s="83" customFormat="1" x14ac:dyDescent="0.2">
      <c r="B135" s="92"/>
    </row>
    <row r="136" spans="2:2" s="83" customFormat="1" x14ac:dyDescent="0.2">
      <c r="B136" s="92"/>
    </row>
    <row r="137" spans="2:2" s="83" customFormat="1" x14ac:dyDescent="0.2">
      <c r="B137" s="92"/>
    </row>
    <row r="138" spans="2:2" s="83" customFormat="1" x14ac:dyDescent="0.2">
      <c r="B138" s="92"/>
    </row>
    <row r="139" spans="2:2" s="83" customFormat="1" x14ac:dyDescent="0.2">
      <c r="B139" s="92"/>
    </row>
    <row r="140" spans="2:2" s="83" customFormat="1" x14ac:dyDescent="0.2">
      <c r="B140" s="92"/>
    </row>
    <row r="141" spans="2:2" s="83" customFormat="1" x14ac:dyDescent="0.2">
      <c r="B141" s="92"/>
    </row>
    <row r="142" spans="2:2" s="83" customFormat="1" x14ac:dyDescent="0.2">
      <c r="B142" s="92"/>
    </row>
    <row r="143" spans="2:2" s="83" customFormat="1" x14ac:dyDescent="0.2">
      <c r="B143" s="92"/>
    </row>
    <row r="144" spans="2:2" s="83" customFormat="1" x14ac:dyDescent="0.2">
      <c r="B144" s="92"/>
    </row>
    <row r="145" spans="2:2" s="83" customFormat="1" x14ac:dyDescent="0.2">
      <c r="B145" s="92"/>
    </row>
    <row r="146" spans="2:2" s="83" customFormat="1" x14ac:dyDescent="0.2">
      <c r="B146" s="92"/>
    </row>
    <row r="147" spans="2:2" s="83" customFormat="1" x14ac:dyDescent="0.2">
      <c r="B147" s="92"/>
    </row>
    <row r="148" spans="2:2" s="83" customFormat="1" x14ac:dyDescent="0.2">
      <c r="B148" s="92"/>
    </row>
    <row r="149" spans="2:2" s="83" customFormat="1" x14ac:dyDescent="0.2">
      <c r="B149" s="92"/>
    </row>
    <row r="150" spans="2:2" s="83" customFormat="1" x14ac:dyDescent="0.2">
      <c r="B150" s="92"/>
    </row>
    <row r="151" spans="2:2" s="83" customFormat="1" x14ac:dyDescent="0.2">
      <c r="B151" s="92"/>
    </row>
    <row r="152" spans="2:2" s="83" customFormat="1" x14ac:dyDescent="0.2">
      <c r="B152" s="92"/>
    </row>
    <row r="153" spans="2:2" s="83" customFormat="1" x14ac:dyDescent="0.2">
      <c r="B153" s="92"/>
    </row>
    <row r="154" spans="2:2" s="83" customFormat="1" x14ac:dyDescent="0.2">
      <c r="B154" s="92"/>
    </row>
    <row r="155" spans="2:2" s="83" customFormat="1" x14ac:dyDescent="0.2">
      <c r="B155" s="92"/>
    </row>
    <row r="156" spans="2:2" s="83" customFormat="1" x14ac:dyDescent="0.2">
      <c r="B156" s="92"/>
    </row>
    <row r="157" spans="2:2" s="83" customFormat="1" x14ac:dyDescent="0.2">
      <c r="B157" s="92"/>
    </row>
    <row r="158" spans="2:2" s="83" customFormat="1" x14ac:dyDescent="0.2">
      <c r="B158" s="92"/>
    </row>
    <row r="159" spans="2:2" s="83" customFormat="1" x14ac:dyDescent="0.2">
      <c r="B159" s="92"/>
    </row>
    <row r="160" spans="2:2" s="83" customFormat="1" x14ac:dyDescent="0.2">
      <c r="B160" s="92"/>
    </row>
    <row r="161" spans="2:2" s="83" customFormat="1" x14ac:dyDescent="0.2">
      <c r="B161" s="92"/>
    </row>
    <row r="162" spans="2:2" s="83" customFormat="1" x14ac:dyDescent="0.2">
      <c r="B162" s="92"/>
    </row>
    <row r="163" spans="2:2" s="83" customFormat="1" x14ac:dyDescent="0.2">
      <c r="B163" s="92"/>
    </row>
    <row r="164" spans="2:2" s="83" customFormat="1" x14ac:dyDescent="0.2">
      <c r="B164" s="92"/>
    </row>
    <row r="165" spans="2:2" s="83" customFormat="1" x14ac:dyDescent="0.2">
      <c r="B165" s="92"/>
    </row>
    <row r="166" spans="2:2" s="83" customFormat="1" x14ac:dyDescent="0.2">
      <c r="B166" s="92"/>
    </row>
    <row r="167" spans="2:2" s="83" customFormat="1" x14ac:dyDescent="0.2">
      <c r="B167" s="92"/>
    </row>
    <row r="168" spans="2:2" s="83" customFormat="1" x14ac:dyDescent="0.2">
      <c r="B168" s="92"/>
    </row>
    <row r="169" spans="2:2" s="83" customFormat="1" x14ac:dyDescent="0.2">
      <c r="B169" s="92"/>
    </row>
    <row r="170" spans="2:2" s="83" customFormat="1" x14ac:dyDescent="0.2">
      <c r="B170" s="92"/>
    </row>
    <row r="171" spans="2:2" s="83" customFormat="1" x14ac:dyDescent="0.2">
      <c r="B171" s="92"/>
    </row>
    <row r="172" spans="2:2" s="83" customFormat="1" x14ac:dyDescent="0.2">
      <c r="B172" s="92"/>
    </row>
  </sheetData>
  <phoneticPr fontId="0" type="noConversion"/>
  <printOptions horizontalCentered="1"/>
  <pageMargins left="0.39370078740157483" right="0.19685039370078741" top="0.78740157480314965" bottom="0.59055118110236227" header="0.23622047244094491" footer="0.27559055118110237"/>
  <pageSetup paperSize="9" scale="9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5"/>
  <sheetViews>
    <sheetView workbookViewId="0">
      <selection activeCell="H9" sqref="H9"/>
    </sheetView>
  </sheetViews>
  <sheetFormatPr defaultRowHeight="12.75" x14ac:dyDescent="0.2"/>
  <cols>
    <col min="1" max="1" width="23.28515625" style="40" customWidth="1"/>
    <col min="2" max="7" width="9.140625" style="41"/>
    <col min="8" max="8" width="10.28515625" style="41" customWidth="1"/>
    <col min="9" max="16384" width="9.140625" style="40"/>
  </cols>
  <sheetData>
    <row r="3" spans="1:8" ht="42.75" customHeight="1" x14ac:dyDescent="0.2">
      <c r="B3" s="37" t="s">
        <v>24</v>
      </c>
      <c r="C3" s="37" t="s">
        <v>25</v>
      </c>
      <c r="D3" s="37" t="s">
        <v>26</v>
      </c>
      <c r="E3" s="37" t="s">
        <v>7</v>
      </c>
      <c r="F3" s="37" t="s">
        <v>8</v>
      </c>
      <c r="G3" s="38" t="s">
        <v>27</v>
      </c>
      <c r="H3" s="38" t="s">
        <v>28</v>
      </c>
    </row>
    <row r="4" spans="1:8" ht="38.25" customHeight="1" x14ac:dyDescent="0.2">
      <c r="A4" s="106" t="s">
        <v>74</v>
      </c>
      <c r="B4" s="107">
        <v>214.86600000000001</v>
      </c>
      <c r="C4" s="107">
        <v>247.93899999999999</v>
      </c>
      <c r="D4" s="107">
        <v>125.63800000000001</v>
      </c>
      <c r="E4" s="107">
        <v>139.739</v>
      </c>
      <c r="F4" s="107">
        <v>122.83</v>
      </c>
      <c r="G4" s="107">
        <v>134.583</v>
      </c>
      <c r="H4" s="107">
        <v>121.303</v>
      </c>
    </row>
    <row r="5" spans="1:8" ht="29.25" customHeight="1" x14ac:dyDescent="0.2">
      <c r="A5" s="106" t="s">
        <v>75</v>
      </c>
      <c r="B5" s="108">
        <v>7.26</v>
      </c>
      <c r="C5" s="108">
        <v>3.9769999999999999</v>
      </c>
      <c r="D5" s="108">
        <v>2.1909999999999998</v>
      </c>
      <c r="E5" s="108">
        <v>2.7290000000000001</v>
      </c>
      <c r="F5" s="108">
        <v>2.8559999999999999</v>
      </c>
      <c r="G5" s="108">
        <v>2.4660000000000002</v>
      </c>
      <c r="H5" s="108">
        <v>2.3090000000000002</v>
      </c>
    </row>
    <row r="11" spans="1:8" ht="36" x14ac:dyDescent="0.2">
      <c r="A11" s="105" t="s">
        <v>72</v>
      </c>
      <c r="B11" s="41">
        <v>214866</v>
      </c>
      <c r="C11" s="41">
        <v>247939</v>
      </c>
      <c r="D11" s="41">
        <v>125638</v>
      </c>
      <c r="E11" s="41">
        <v>139739</v>
      </c>
      <c r="F11" s="41">
        <v>122830</v>
      </c>
      <c r="G11" s="41">
        <v>134583</v>
      </c>
      <c r="H11" s="41">
        <v>121303</v>
      </c>
    </row>
    <row r="12" spans="1:8" ht="27" customHeight="1" x14ac:dyDescent="0.2">
      <c r="B12" s="109">
        <f t="shared" ref="B12:H12" si="0">B11/1000</f>
        <v>214.86600000000001</v>
      </c>
      <c r="C12" s="109">
        <f t="shared" si="0"/>
        <v>247.93899999999999</v>
      </c>
      <c r="D12" s="109">
        <f t="shared" si="0"/>
        <v>125.63800000000001</v>
      </c>
      <c r="E12" s="109">
        <f t="shared" si="0"/>
        <v>139.739</v>
      </c>
      <c r="F12" s="109">
        <f t="shared" si="0"/>
        <v>122.83</v>
      </c>
      <c r="G12" s="109">
        <f t="shared" si="0"/>
        <v>134.583</v>
      </c>
      <c r="H12" s="109">
        <f t="shared" si="0"/>
        <v>121.303</v>
      </c>
    </row>
    <row r="14" spans="1:8" ht="15.75" customHeight="1" x14ac:dyDescent="0.2">
      <c r="A14" s="40" t="s">
        <v>73</v>
      </c>
      <c r="B14" s="41">
        <v>7260</v>
      </c>
      <c r="C14" s="41">
        <v>3977</v>
      </c>
      <c r="D14" s="41">
        <v>2191</v>
      </c>
      <c r="E14" s="41">
        <v>2729</v>
      </c>
      <c r="F14" s="41">
        <v>2856</v>
      </c>
      <c r="G14" s="41">
        <v>2466</v>
      </c>
      <c r="H14" s="41">
        <v>2309</v>
      </c>
    </row>
    <row r="15" spans="1:8" ht="25.5" customHeight="1" x14ac:dyDescent="0.2">
      <c r="B15" s="109">
        <f t="shared" ref="B15:H15" si="1">B14/1000</f>
        <v>7.26</v>
      </c>
      <c r="C15" s="109">
        <f t="shared" si="1"/>
        <v>3.9769999999999999</v>
      </c>
      <c r="D15" s="109">
        <f t="shared" si="1"/>
        <v>2.1909999999999998</v>
      </c>
      <c r="E15" s="109">
        <f t="shared" si="1"/>
        <v>2.7290000000000001</v>
      </c>
      <c r="F15" s="109">
        <f t="shared" si="1"/>
        <v>2.8559999999999999</v>
      </c>
      <c r="G15" s="109">
        <f t="shared" si="1"/>
        <v>2.4660000000000002</v>
      </c>
      <c r="H15" s="109">
        <f t="shared" si="1"/>
        <v>2.3090000000000002</v>
      </c>
    </row>
  </sheetData>
  <phoneticPr fontId="39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workbookViewId="0">
      <pane xSplit="1" ySplit="2" topLeftCell="B3" activePane="bottomRight" state="frozen"/>
      <selection activeCell="H9" sqref="H9"/>
      <selection pane="topRight" activeCell="H9" sqref="H9"/>
      <selection pane="bottomLeft" activeCell="H9" sqref="H9"/>
      <selection pane="bottomRight" activeCell="H9" sqref="H9"/>
    </sheetView>
  </sheetViews>
  <sheetFormatPr defaultRowHeight="12.75" x14ac:dyDescent="0.2"/>
  <cols>
    <col min="1" max="1" width="20.5703125" customWidth="1"/>
    <col min="2" max="13" width="9.7109375" customWidth="1"/>
  </cols>
  <sheetData>
    <row r="1" spans="1:15" ht="24.75" customHeight="1" x14ac:dyDescent="0.2">
      <c r="A1" s="34" t="s">
        <v>9</v>
      </c>
    </row>
    <row r="2" spans="1:15" s="110" customFormat="1" ht="18.75" customHeight="1" x14ac:dyDescent="0.25">
      <c r="B2" s="111" t="s">
        <v>11</v>
      </c>
      <c r="C2" s="111" t="s">
        <v>12</v>
      </c>
      <c r="D2" s="111" t="s">
        <v>13</v>
      </c>
      <c r="E2" s="111" t="s">
        <v>14</v>
      </c>
      <c r="F2" s="111" t="s">
        <v>15</v>
      </c>
      <c r="G2" s="111" t="s">
        <v>76</v>
      </c>
      <c r="H2" s="111" t="s">
        <v>17</v>
      </c>
      <c r="I2" s="111" t="s">
        <v>18</v>
      </c>
      <c r="J2" s="111" t="s">
        <v>19</v>
      </c>
      <c r="K2" s="111" t="s">
        <v>20</v>
      </c>
      <c r="L2" s="111" t="s">
        <v>21</v>
      </c>
      <c r="M2" s="111" t="s">
        <v>22</v>
      </c>
    </row>
    <row r="3" spans="1:15" ht="83.25" customHeight="1" x14ac:dyDescent="0.2">
      <c r="A3" s="112" t="s">
        <v>77</v>
      </c>
      <c r="B3" s="35">
        <v>156017</v>
      </c>
      <c r="C3" s="113">
        <v>155072</v>
      </c>
      <c r="D3" s="113">
        <v>137535</v>
      </c>
      <c r="E3" s="113">
        <v>96225</v>
      </c>
      <c r="F3" s="114">
        <v>75898</v>
      </c>
      <c r="G3" s="35">
        <v>63586</v>
      </c>
      <c r="H3" s="35">
        <v>56749</v>
      </c>
      <c r="I3" s="35">
        <v>52057</v>
      </c>
      <c r="J3" s="35">
        <v>48561</v>
      </c>
      <c r="K3" s="35">
        <v>49764</v>
      </c>
      <c r="L3" s="35">
        <v>73841</v>
      </c>
      <c r="M3" s="35">
        <v>121303</v>
      </c>
      <c r="N3" s="36"/>
      <c r="O3" s="36"/>
    </row>
    <row r="4" spans="1:15" ht="63.75" x14ac:dyDescent="0.2">
      <c r="A4" s="112" t="s">
        <v>78</v>
      </c>
      <c r="B4" s="35">
        <v>3071</v>
      </c>
      <c r="C4" s="35">
        <v>6304</v>
      </c>
      <c r="D4" s="35">
        <v>12658</v>
      </c>
      <c r="E4" s="35">
        <v>9355</v>
      </c>
      <c r="F4" s="35">
        <v>6832</v>
      </c>
      <c r="G4" s="35">
        <v>5900</v>
      </c>
      <c r="H4" s="35">
        <v>4785</v>
      </c>
      <c r="I4" s="35">
        <v>4544</v>
      </c>
      <c r="J4" s="35">
        <v>4105</v>
      </c>
      <c r="K4" s="35">
        <v>3353</v>
      </c>
      <c r="L4" s="35">
        <v>2894</v>
      </c>
      <c r="M4" s="35">
        <v>2309</v>
      </c>
      <c r="N4" s="36"/>
      <c r="O4" s="36"/>
    </row>
  </sheetData>
  <phoneticPr fontId="26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U31"/>
  <sheetViews>
    <sheetView workbookViewId="0">
      <selection activeCell="H33" sqref="H33"/>
    </sheetView>
  </sheetViews>
  <sheetFormatPr defaultRowHeight="12.75" x14ac:dyDescent="0.2"/>
  <sheetData>
    <row r="8" spans="3:21" x14ac:dyDescent="0.2">
      <c r="D8" t="s">
        <v>1</v>
      </c>
      <c r="F8" t="s">
        <v>0</v>
      </c>
    </row>
    <row r="9" spans="3:21" x14ac:dyDescent="0.2">
      <c r="D9" t="s">
        <v>120</v>
      </c>
      <c r="E9" t="s">
        <v>121</v>
      </c>
      <c r="F9" t="s">
        <v>120</v>
      </c>
      <c r="G9" t="s">
        <v>121</v>
      </c>
    </row>
    <row r="10" spans="3:21" x14ac:dyDescent="0.2">
      <c r="C10" t="s">
        <v>122</v>
      </c>
      <c r="D10">
        <v>1138</v>
      </c>
      <c r="E10">
        <v>100.00000000000001</v>
      </c>
      <c r="F10">
        <v>629.4</v>
      </c>
      <c r="G10">
        <v>99.999999999999986</v>
      </c>
    </row>
    <row r="11" spans="3:21" x14ac:dyDescent="0.2">
      <c r="C11" t="s">
        <v>123</v>
      </c>
    </row>
    <row r="12" spans="3:21" x14ac:dyDescent="0.2">
      <c r="C12" t="s">
        <v>124</v>
      </c>
      <c r="D12">
        <v>296</v>
      </c>
      <c r="E12">
        <v>26</v>
      </c>
      <c r="F12">
        <v>109.4</v>
      </c>
      <c r="G12">
        <v>17.399999999999999</v>
      </c>
      <c r="N12" t="s">
        <v>124</v>
      </c>
      <c r="O12" t="s">
        <v>125</v>
      </c>
      <c r="P12" t="s">
        <v>126</v>
      </c>
      <c r="Q12" t="s">
        <v>127</v>
      </c>
      <c r="R12" t="s">
        <v>128</v>
      </c>
      <c r="S12" t="s">
        <v>129</v>
      </c>
      <c r="T12" t="s">
        <v>130</v>
      </c>
      <c r="U12" t="s">
        <v>131</v>
      </c>
    </row>
    <row r="13" spans="3:21" x14ac:dyDescent="0.2">
      <c r="C13" t="s">
        <v>125</v>
      </c>
      <c r="D13">
        <v>406.4</v>
      </c>
      <c r="E13">
        <v>35.700000000000003</v>
      </c>
      <c r="F13">
        <v>125.7</v>
      </c>
      <c r="G13">
        <v>20</v>
      </c>
      <c r="L13" t="s">
        <v>0</v>
      </c>
      <c r="N13">
        <v>17.399999999999999</v>
      </c>
      <c r="O13">
        <v>20</v>
      </c>
      <c r="P13">
        <v>0.3</v>
      </c>
      <c r="Q13">
        <v>16.2</v>
      </c>
      <c r="R13">
        <v>0.6</v>
      </c>
      <c r="S13">
        <v>11.1</v>
      </c>
      <c r="T13">
        <v>25.1</v>
      </c>
      <c r="U13">
        <v>9.3000000000000007</v>
      </c>
    </row>
    <row r="14" spans="3:21" x14ac:dyDescent="0.2">
      <c r="C14" t="s">
        <v>126</v>
      </c>
      <c r="D14" t="s">
        <v>137</v>
      </c>
      <c r="E14" t="s">
        <v>137</v>
      </c>
      <c r="F14">
        <v>2</v>
      </c>
      <c r="G14">
        <v>0.3</v>
      </c>
      <c r="L14" t="s">
        <v>1</v>
      </c>
      <c r="N14">
        <v>26</v>
      </c>
      <c r="O14">
        <v>35.700000000000003</v>
      </c>
      <c r="P14">
        <v>0</v>
      </c>
      <c r="Q14">
        <v>13.2</v>
      </c>
      <c r="R14">
        <v>0.7</v>
      </c>
      <c r="S14">
        <v>8.3000000000000007</v>
      </c>
      <c r="T14">
        <v>8.6999999999999993</v>
      </c>
      <c r="U14">
        <v>7.4</v>
      </c>
    </row>
    <row r="15" spans="3:21" x14ac:dyDescent="0.2">
      <c r="C15" t="s">
        <v>127</v>
      </c>
      <c r="D15">
        <v>149.9</v>
      </c>
      <c r="E15">
        <v>13.2</v>
      </c>
      <c r="F15">
        <v>102.2</v>
      </c>
      <c r="G15">
        <v>16.2</v>
      </c>
    </row>
    <row r="16" spans="3:21" x14ac:dyDescent="0.2">
      <c r="C16" t="s">
        <v>128</v>
      </c>
      <c r="D16">
        <v>7.6</v>
      </c>
      <c r="E16">
        <v>0.7</v>
      </c>
      <c r="F16">
        <v>4</v>
      </c>
      <c r="G16">
        <v>0.6</v>
      </c>
    </row>
    <row r="17" spans="3:7" x14ac:dyDescent="0.2">
      <c r="C17" t="s">
        <v>129</v>
      </c>
      <c r="D17">
        <v>94.5</v>
      </c>
      <c r="E17">
        <v>8.3000000000000007</v>
      </c>
      <c r="F17">
        <v>69.599999999999994</v>
      </c>
      <c r="G17">
        <v>11.1</v>
      </c>
    </row>
    <row r="18" spans="3:7" x14ac:dyDescent="0.2">
      <c r="C18" t="s">
        <v>130</v>
      </c>
      <c r="D18">
        <v>98.9</v>
      </c>
      <c r="E18">
        <v>8.6999999999999993</v>
      </c>
      <c r="F18">
        <v>157.80000000000001</v>
      </c>
      <c r="G18">
        <v>25.1</v>
      </c>
    </row>
    <row r="19" spans="3:7" x14ac:dyDescent="0.2">
      <c r="C19" t="s">
        <v>131</v>
      </c>
      <c r="D19">
        <v>84.700000000000017</v>
      </c>
      <c r="E19">
        <v>7.4</v>
      </c>
      <c r="F19">
        <v>58.700000000000017</v>
      </c>
      <c r="G19">
        <v>9.3000000000000007</v>
      </c>
    </row>
    <row r="24" spans="3:7" x14ac:dyDescent="0.2">
      <c r="D24" t="s">
        <v>142</v>
      </c>
      <c r="E24" t="s">
        <v>143</v>
      </c>
      <c r="F24" t="s">
        <v>144</v>
      </c>
    </row>
    <row r="25" spans="3:7" x14ac:dyDescent="0.2">
      <c r="C25" t="s">
        <v>125</v>
      </c>
      <c r="D25">
        <v>28.5</v>
      </c>
      <c r="E25">
        <v>31.4</v>
      </c>
      <c r="F25">
        <v>2.8999999999999986</v>
      </c>
    </row>
    <row r="26" spans="3:7" x14ac:dyDescent="0.2">
      <c r="C26" t="s">
        <v>124</v>
      </c>
      <c r="D26">
        <v>40.299999999999997</v>
      </c>
      <c r="E26">
        <v>22.6</v>
      </c>
      <c r="F26">
        <v>-17.699999999999996</v>
      </c>
    </row>
    <row r="27" spans="3:7" x14ac:dyDescent="0.2">
      <c r="C27" t="s">
        <v>145</v>
      </c>
      <c r="D27">
        <v>16.399999999999999</v>
      </c>
      <c r="E27">
        <v>14.3</v>
      </c>
      <c r="F27">
        <v>-2.0999999999999979</v>
      </c>
    </row>
    <row r="28" spans="3:7" x14ac:dyDescent="0.2">
      <c r="C28" t="s">
        <v>129</v>
      </c>
      <c r="D28">
        <v>8.3000000000000007</v>
      </c>
      <c r="E28">
        <v>9.6999999999999993</v>
      </c>
      <c r="F28">
        <v>1.3999999999999986</v>
      </c>
    </row>
    <row r="29" spans="3:7" x14ac:dyDescent="0.2">
      <c r="C29" t="s">
        <v>128</v>
      </c>
      <c r="D29">
        <v>1.2</v>
      </c>
      <c r="E29">
        <v>1.9</v>
      </c>
      <c r="F29">
        <v>0.7</v>
      </c>
    </row>
    <row r="30" spans="3:7" x14ac:dyDescent="0.2">
      <c r="C30" t="s">
        <v>146</v>
      </c>
      <c r="D30">
        <v>0.3</v>
      </c>
      <c r="E30">
        <v>0.5</v>
      </c>
      <c r="F30">
        <v>0.2</v>
      </c>
    </row>
    <row r="31" spans="3:7" x14ac:dyDescent="0.2">
      <c r="C31" t="s">
        <v>131</v>
      </c>
      <c r="D31">
        <v>5</v>
      </c>
      <c r="E31">
        <v>19.600000000000001</v>
      </c>
      <c r="F31">
        <v>12.900000000000002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zoomScale="75" workbookViewId="0">
      <selection activeCell="O31" sqref="O31"/>
    </sheetView>
  </sheetViews>
  <sheetFormatPr defaultRowHeight="15" x14ac:dyDescent="0.25"/>
  <cols>
    <col min="1" max="1" width="22.140625" style="48" customWidth="1"/>
    <col min="2" max="2" width="10.5703125" style="48" customWidth="1"/>
    <col min="3" max="27" width="8.7109375" style="48" customWidth="1"/>
    <col min="28" max="16384" width="9.140625" style="48"/>
  </cols>
  <sheetData>
    <row r="1" spans="1:27" x14ac:dyDescent="0.25">
      <c r="D1" s="49"/>
      <c r="F1" s="49"/>
      <c r="H1" s="49"/>
      <c r="J1" s="49"/>
      <c r="L1" s="49"/>
      <c r="N1" s="49"/>
      <c r="P1" s="49"/>
      <c r="R1" s="49"/>
    </row>
    <row r="7" spans="1:27" ht="18.75" x14ac:dyDescent="0.3">
      <c r="A7" s="178" t="s">
        <v>108</v>
      </c>
    </row>
    <row r="8" spans="1:27" ht="33.75" customHeight="1" x14ac:dyDescent="0.25">
      <c r="A8" s="50"/>
      <c r="B8" s="50" t="s">
        <v>84</v>
      </c>
      <c r="C8" s="50" t="s">
        <v>108</v>
      </c>
      <c r="D8" s="50" t="s">
        <v>150</v>
      </c>
      <c r="E8" s="50"/>
      <c r="F8" s="50"/>
      <c r="G8" s="50"/>
      <c r="H8" s="50"/>
      <c r="I8" s="50"/>
      <c r="J8" s="50" t="s">
        <v>101</v>
      </c>
      <c r="K8" s="50" t="s">
        <v>147</v>
      </c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</row>
    <row r="9" spans="1:27" x14ac:dyDescent="0.25">
      <c r="A9" s="51" t="s">
        <v>0</v>
      </c>
      <c r="B9" s="52">
        <v>42.21358061621298</v>
      </c>
      <c r="C9" s="52">
        <v>59.144863502264577</v>
      </c>
      <c r="D9" s="52">
        <v>41.422349771379679</v>
      </c>
      <c r="E9" s="52"/>
      <c r="F9" s="52"/>
      <c r="G9" s="52"/>
      <c r="H9" s="52"/>
      <c r="I9" s="52"/>
      <c r="J9" s="52">
        <v>42.21358061621298</v>
      </c>
      <c r="K9" s="52">
        <v>59.144863502264577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</row>
    <row r="10" spans="1:27" x14ac:dyDescent="0.25">
      <c r="A10" s="33" t="s">
        <v>1</v>
      </c>
      <c r="B10" s="52">
        <v>57.786419383787013</v>
      </c>
      <c r="C10" s="52">
        <v>40.85513649773543</v>
      </c>
      <c r="D10" s="52">
        <v>58.577650228620314</v>
      </c>
      <c r="E10" s="52"/>
      <c r="F10" s="52"/>
      <c r="G10" s="52"/>
      <c r="H10" s="52"/>
      <c r="I10" s="52"/>
      <c r="J10" s="52">
        <v>57.786419383787013</v>
      </c>
      <c r="K10" s="52">
        <v>40.85513649773543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</row>
    <row r="13" spans="1:27" ht="18.75" x14ac:dyDescent="0.3">
      <c r="A13" s="178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</row>
    <row r="14" spans="1:27" x14ac:dyDescent="0.25"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</row>
    <row r="15" spans="1:27" x14ac:dyDescent="0.25"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</row>
    <row r="17" spans="2:27" x14ac:dyDescent="0.25"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</row>
    <row r="18" spans="2:27" x14ac:dyDescent="0.25"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</row>
    <row r="19" spans="2:27" x14ac:dyDescent="0.25"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</row>
    <row r="20" spans="2:27" x14ac:dyDescent="0.25"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</row>
    <row r="21" spans="2:27" x14ac:dyDescent="0.25"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</row>
    <row r="24" spans="2:27" ht="15.75" customHeight="1" x14ac:dyDescent="0.25"/>
    <row r="30" spans="2:27" x14ac:dyDescent="0.25"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</row>
    <row r="31" spans="2:27" x14ac:dyDescent="0.25"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</row>
  </sheetData>
  <printOptions horizontalCentered="1"/>
  <pageMargins left="0.2" right="0.19" top="1.3779527559055118" bottom="0.59055118110236227" header="0" footer="0"/>
  <pageSetup paperSize="9" scale="95" orientation="landscape" horizontalDpi="24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Y27"/>
  <sheetViews>
    <sheetView topLeftCell="A9" zoomScaleNormal="100" zoomScaleSheetLayoutView="100" workbookViewId="0">
      <pane xSplit="1" ySplit="4" topLeftCell="H13" activePane="bottomRight" state="frozen"/>
      <selection activeCell="G4" sqref="G4:H4"/>
      <selection pane="topRight" activeCell="G4" sqref="G4:H4"/>
      <selection pane="bottomLeft" activeCell="G4" sqref="G4:H4"/>
      <selection pane="bottomRight" activeCell="M27" sqref="M27"/>
    </sheetView>
  </sheetViews>
  <sheetFormatPr defaultRowHeight="12.75" x14ac:dyDescent="0.2"/>
  <cols>
    <col min="1" max="1" width="22.140625" customWidth="1"/>
    <col min="2" max="13" width="8" customWidth="1"/>
    <col min="14" max="25" width="7.7109375" customWidth="1"/>
  </cols>
  <sheetData>
    <row r="5" spans="1:25" x14ac:dyDescent="0.2">
      <c r="A5" t="s">
        <v>23</v>
      </c>
    </row>
    <row r="6" spans="1:25" x14ac:dyDescent="0.2">
      <c r="A6" t="s">
        <v>24</v>
      </c>
    </row>
    <row r="7" spans="1:25" x14ac:dyDescent="0.2">
      <c r="A7" t="s">
        <v>25</v>
      </c>
    </row>
    <row r="11" spans="1:25" x14ac:dyDescent="0.2">
      <c r="B11" s="339" t="s">
        <v>10</v>
      </c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 t="s">
        <v>84</v>
      </c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</row>
    <row r="12" spans="1:25" x14ac:dyDescent="0.2">
      <c r="B12" s="43" t="s">
        <v>11</v>
      </c>
      <c r="C12" s="43" t="s">
        <v>12</v>
      </c>
      <c r="D12" s="43" t="s">
        <v>13</v>
      </c>
      <c r="E12" s="43" t="s">
        <v>14</v>
      </c>
      <c r="F12" s="43" t="s">
        <v>15</v>
      </c>
      <c r="G12" s="43" t="s">
        <v>16</v>
      </c>
      <c r="H12" s="43" t="s">
        <v>17</v>
      </c>
      <c r="I12" s="43" t="s">
        <v>18</v>
      </c>
      <c r="J12" s="43" t="s">
        <v>19</v>
      </c>
      <c r="K12" s="43" t="s">
        <v>20</v>
      </c>
      <c r="L12" s="43" t="s">
        <v>21</v>
      </c>
      <c r="M12" s="43" t="s">
        <v>22</v>
      </c>
      <c r="N12" s="44" t="s">
        <v>11</v>
      </c>
      <c r="O12" s="44" t="s">
        <v>12</v>
      </c>
      <c r="P12" s="44" t="s">
        <v>13</v>
      </c>
      <c r="Q12" s="44" t="s">
        <v>14</v>
      </c>
      <c r="R12" s="44" t="s">
        <v>15</v>
      </c>
      <c r="S12" s="44" t="s">
        <v>16</v>
      </c>
      <c r="T12" s="44" t="s">
        <v>17</v>
      </c>
      <c r="U12" s="44" t="s">
        <v>18</v>
      </c>
      <c r="V12" s="44" t="s">
        <v>19</v>
      </c>
      <c r="W12" s="44" t="s">
        <v>20</v>
      </c>
      <c r="X12" s="44" t="s">
        <v>21</v>
      </c>
      <c r="Y12" s="44" t="s">
        <v>22</v>
      </c>
    </row>
    <row r="13" spans="1:25" ht="24.75" customHeight="1" x14ac:dyDescent="0.2">
      <c r="A13" s="45" t="s">
        <v>31</v>
      </c>
      <c r="B13" s="46">
        <v>44.2</v>
      </c>
      <c r="C13" s="46">
        <v>28.3</v>
      </c>
      <c r="D13" s="46">
        <v>18.600000000000001</v>
      </c>
      <c r="E13" s="46">
        <v>29.2</v>
      </c>
      <c r="F13" s="46">
        <v>24.6</v>
      </c>
      <c r="G13" s="46">
        <v>20.9</v>
      </c>
      <c r="H13" s="46">
        <v>26.4</v>
      </c>
      <c r="I13" s="46">
        <v>20.9</v>
      </c>
      <c r="J13" s="46">
        <v>23.7</v>
      </c>
      <c r="K13" s="46">
        <v>29</v>
      </c>
      <c r="L13" s="46">
        <v>46.6</v>
      </c>
      <c r="M13" s="46">
        <v>69.5</v>
      </c>
      <c r="N13" s="47">
        <v>41.8</v>
      </c>
      <c r="O13" s="47">
        <v>26.2</v>
      </c>
      <c r="P13" s="47">
        <v>22.9</v>
      </c>
      <c r="Q13" s="47">
        <v>31.4</v>
      </c>
      <c r="R13" s="47">
        <v>23.5</v>
      </c>
      <c r="S13" s="47">
        <v>19.7</v>
      </c>
      <c r="T13" s="47">
        <v>23.8</v>
      </c>
      <c r="U13" s="47">
        <v>16.899999999999999</v>
      </c>
      <c r="V13" s="47">
        <v>21.8</v>
      </c>
      <c r="W13" s="47">
        <v>28.3</v>
      </c>
      <c r="X13" s="47">
        <v>49.6</v>
      </c>
      <c r="Y13" s="47">
        <v>65.7</v>
      </c>
    </row>
    <row r="14" spans="1:25" ht="20.25" customHeight="1" x14ac:dyDescent="0.2">
      <c r="A14" s="45" t="s">
        <v>32</v>
      </c>
      <c r="B14" s="46">
        <v>58</v>
      </c>
      <c r="C14" s="46">
        <v>47.7</v>
      </c>
      <c r="D14" s="46">
        <v>41.1</v>
      </c>
      <c r="E14" s="46">
        <v>52.6</v>
      </c>
      <c r="F14" s="46">
        <v>41.1</v>
      </c>
      <c r="G14" s="46">
        <v>43.5</v>
      </c>
      <c r="H14" s="46">
        <v>56.9</v>
      </c>
      <c r="I14" s="46">
        <v>47.1</v>
      </c>
      <c r="J14" s="46">
        <v>53.8</v>
      </c>
      <c r="K14" s="46">
        <v>57.4</v>
      </c>
      <c r="L14" s="46">
        <v>53.1</v>
      </c>
      <c r="M14" s="46">
        <v>57.7</v>
      </c>
      <c r="N14" s="47">
        <v>51.9</v>
      </c>
      <c r="O14" s="47">
        <v>49.4</v>
      </c>
      <c r="P14" s="47">
        <v>51.7</v>
      </c>
      <c r="Q14" s="47">
        <v>60.7</v>
      </c>
      <c r="R14" s="47">
        <v>46.3</v>
      </c>
      <c r="S14" s="47">
        <v>43.4</v>
      </c>
      <c r="T14" s="47">
        <v>54.3</v>
      </c>
      <c r="U14" s="47">
        <v>40.200000000000003</v>
      </c>
      <c r="V14" s="47">
        <v>52.2</v>
      </c>
      <c r="W14" s="47">
        <v>57.3</v>
      </c>
      <c r="X14" s="47">
        <v>57.4</v>
      </c>
      <c r="Y14" s="47">
        <v>62.7</v>
      </c>
    </row>
    <row r="16" spans="1:25" x14ac:dyDescent="0.2">
      <c r="N16">
        <v>93720</v>
      </c>
      <c r="O16">
        <v>75552</v>
      </c>
      <c r="P16">
        <v>74566</v>
      </c>
      <c r="Q16">
        <v>92068</v>
      </c>
      <c r="R16">
        <v>69802</v>
      </c>
      <c r="S16">
        <v>63144</v>
      </c>
      <c r="T16">
        <v>78050</v>
      </c>
      <c r="U16">
        <v>57148</v>
      </c>
      <c r="V16">
        <v>73954</v>
      </c>
      <c r="W16">
        <v>85649</v>
      </c>
      <c r="X16">
        <v>107007</v>
      </c>
      <c r="Y16">
        <v>128371</v>
      </c>
    </row>
    <row r="17" spans="13:25" x14ac:dyDescent="0.2">
      <c r="N17">
        <f>ROUND(N16/1000,1)</f>
        <v>93.7</v>
      </c>
      <c r="O17">
        <f t="shared" ref="O17:Y17" si="0">ROUND(O16/1000,1)</f>
        <v>75.599999999999994</v>
      </c>
      <c r="P17">
        <f t="shared" si="0"/>
        <v>74.599999999999994</v>
      </c>
      <c r="Q17">
        <f t="shared" si="0"/>
        <v>92.1</v>
      </c>
      <c r="R17">
        <f t="shared" si="0"/>
        <v>69.8</v>
      </c>
      <c r="S17">
        <f t="shared" si="0"/>
        <v>63.1</v>
      </c>
      <c r="T17">
        <f t="shared" si="0"/>
        <v>78.099999999999994</v>
      </c>
      <c r="U17">
        <f t="shared" si="0"/>
        <v>57.1</v>
      </c>
      <c r="V17">
        <f t="shared" si="0"/>
        <v>74</v>
      </c>
      <c r="W17">
        <f t="shared" si="0"/>
        <v>85.6</v>
      </c>
      <c r="X17">
        <f t="shared" si="0"/>
        <v>107</v>
      </c>
      <c r="Y17">
        <f t="shared" si="0"/>
        <v>128.4</v>
      </c>
    </row>
    <row r="18" spans="13:25" x14ac:dyDescent="0.2">
      <c r="N18">
        <f>N17-N13</f>
        <v>51.900000000000006</v>
      </c>
      <c r="O18">
        <f t="shared" ref="O18:Y18" si="1">O17-O13</f>
        <v>49.399999999999991</v>
      </c>
      <c r="P18">
        <f t="shared" si="1"/>
        <v>51.699999999999996</v>
      </c>
      <c r="Q18">
        <f t="shared" si="1"/>
        <v>60.699999999999996</v>
      </c>
      <c r="R18">
        <f t="shared" si="1"/>
        <v>46.3</v>
      </c>
      <c r="S18">
        <f t="shared" si="1"/>
        <v>43.400000000000006</v>
      </c>
      <c r="T18">
        <f t="shared" si="1"/>
        <v>54.3</v>
      </c>
      <c r="U18">
        <f t="shared" si="1"/>
        <v>40.200000000000003</v>
      </c>
      <c r="V18">
        <f t="shared" si="1"/>
        <v>52.2</v>
      </c>
      <c r="W18">
        <f t="shared" si="1"/>
        <v>57.3</v>
      </c>
      <c r="X18">
        <f t="shared" si="1"/>
        <v>57.4</v>
      </c>
      <c r="Y18">
        <f t="shared" si="1"/>
        <v>62.7</v>
      </c>
    </row>
    <row r="21" spans="13:25" x14ac:dyDescent="0.2">
      <c r="M21" t="s">
        <v>33</v>
      </c>
      <c r="N21">
        <v>45745</v>
      </c>
      <c r="O21">
        <v>29438</v>
      </c>
      <c r="P21">
        <v>19292</v>
      </c>
      <c r="Q21">
        <v>30131</v>
      </c>
      <c r="R21">
        <v>25274</v>
      </c>
      <c r="S21">
        <v>21730</v>
      </c>
      <c r="T21">
        <v>27529</v>
      </c>
      <c r="U21">
        <v>21965</v>
      </c>
      <c r="V21">
        <v>24954</v>
      </c>
      <c r="W21">
        <v>31105</v>
      </c>
      <c r="X21">
        <v>48945</v>
      </c>
      <c r="Y21">
        <v>71685</v>
      </c>
    </row>
    <row r="22" spans="13:25" x14ac:dyDescent="0.2">
      <c r="M22" t="s">
        <v>34</v>
      </c>
      <c r="N22">
        <f t="shared" ref="N22:Y22" si="2">N24-N21</f>
        <v>60236</v>
      </c>
      <c r="O22">
        <f t="shared" si="2"/>
        <v>49502</v>
      </c>
      <c r="P22">
        <f t="shared" si="2"/>
        <v>42325</v>
      </c>
      <c r="Q22">
        <f t="shared" si="2"/>
        <v>53943</v>
      </c>
      <c r="R22">
        <f t="shared" si="2"/>
        <v>42140</v>
      </c>
      <c r="S22">
        <f t="shared" si="2"/>
        <v>44734</v>
      </c>
      <c r="T22">
        <f t="shared" si="2"/>
        <v>58757</v>
      </c>
      <c r="U22">
        <f t="shared" si="2"/>
        <v>48637</v>
      </c>
      <c r="V22">
        <f t="shared" si="2"/>
        <v>55781</v>
      </c>
      <c r="W22">
        <f t="shared" si="2"/>
        <v>60261</v>
      </c>
      <c r="X22">
        <f t="shared" si="2"/>
        <v>56106</v>
      </c>
      <c r="Y22">
        <f t="shared" si="2"/>
        <v>60407</v>
      </c>
    </row>
    <row r="24" spans="13:25" x14ac:dyDescent="0.2">
      <c r="M24" t="s">
        <v>35</v>
      </c>
      <c r="N24">
        <v>105981</v>
      </c>
      <c r="O24">
        <v>78940</v>
      </c>
      <c r="P24">
        <v>61617</v>
      </c>
      <c r="Q24">
        <v>84074</v>
      </c>
      <c r="R24">
        <v>67414</v>
      </c>
      <c r="S24">
        <v>66464</v>
      </c>
      <c r="T24">
        <v>86286</v>
      </c>
      <c r="U24">
        <v>70602</v>
      </c>
      <c r="V24">
        <v>80735</v>
      </c>
      <c r="W24">
        <v>91366</v>
      </c>
      <c r="X24">
        <v>105051</v>
      </c>
      <c r="Y24">
        <v>132092</v>
      </c>
    </row>
    <row r="26" spans="13:25" x14ac:dyDescent="0.2">
      <c r="N26">
        <f t="shared" ref="N26:Y26" si="3">ROUND(N21/1000.1,1)</f>
        <v>45.7</v>
      </c>
      <c r="O26">
        <f t="shared" si="3"/>
        <v>29.4</v>
      </c>
      <c r="P26">
        <f t="shared" si="3"/>
        <v>19.3</v>
      </c>
      <c r="Q26">
        <f t="shared" si="3"/>
        <v>30.1</v>
      </c>
      <c r="R26">
        <f t="shared" si="3"/>
        <v>25.3</v>
      </c>
      <c r="S26">
        <f t="shared" si="3"/>
        <v>21.7</v>
      </c>
      <c r="T26">
        <f t="shared" si="3"/>
        <v>27.5</v>
      </c>
      <c r="U26">
        <f t="shared" si="3"/>
        <v>22</v>
      </c>
      <c r="V26">
        <f t="shared" si="3"/>
        <v>25</v>
      </c>
      <c r="W26">
        <f t="shared" si="3"/>
        <v>31.1</v>
      </c>
      <c r="X26">
        <f t="shared" si="3"/>
        <v>48.9</v>
      </c>
      <c r="Y26">
        <f t="shared" si="3"/>
        <v>71.7</v>
      </c>
    </row>
    <row r="27" spans="13:25" x14ac:dyDescent="0.2">
      <c r="N27">
        <f t="shared" ref="N27:Y27" si="4">ROUND(N22/1000.1,1)</f>
        <v>60.2</v>
      </c>
      <c r="O27">
        <f t="shared" si="4"/>
        <v>49.5</v>
      </c>
      <c r="P27">
        <f t="shared" si="4"/>
        <v>42.3</v>
      </c>
      <c r="Q27">
        <f t="shared" si="4"/>
        <v>53.9</v>
      </c>
      <c r="R27">
        <f t="shared" si="4"/>
        <v>42.1</v>
      </c>
      <c r="S27">
        <f t="shared" si="4"/>
        <v>44.7</v>
      </c>
      <c r="T27">
        <f t="shared" si="4"/>
        <v>58.8</v>
      </c>
      <c r="U27">
        <f t="shared" si="4"/>
        <v>48.6</v>
      </c>
      <c r="V27">
        <f t="shared" si="4"/>
        <v>55.8</v>
      </c>
      <c r="W27">
        <f t="shared" si="4"/>
        <v>60.3</v>
      </c>
      <c r="X27">
        <f t="shared" si="4"/>
        <v>56.1</v>
      </c>
      <c r="Y27">
        <f t="shared" si="4"/>
        <v>60.4</v>
      </c>
    </row>
  </sheetData>
  <mergeCells count="2">
    <mergeCell ref="N11:Y11"/>
    <mergeCell ref="B11:M11"/>
  </mergeCells>
  <phoneticPr fontId="26" type="noConversion"/>
  <pageMargins left="0.75" right="0.75" top="1" bottom="1" header="0.5" footer="0.5"/>
  <pageSetup paperSize="9" scale="90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zoomScale="75" workbookViewId="0">
      <selection activeCell="E21" sqref="E21"/>
    </sheetView>
  </sheetViews>
  <sheetFormatPr defaultRowHeight="15" x14ac:dyDescent="0.25"/>
  <cols>
    <col min="1" max="1" width="22.140625" style="48" customWidth="1"/>
    <col min="2" max="2" width="10.5703125" style="48" customWidth="1"/>
    <col min="3" max="4" width="9.28515625" style="48" customWidth="1"/>
    <col min="5" max="27" width="8.7109375" style="48" customWidth="1"/>
    <col min="28" max="16384" width="9.140625" style="48"/>
  </cols>
  <sheetData>
    <row r="1" spans="1:27" x14ac:dyDescent="0.25">
      <c r="D1" s="49"/>
      <c r="F1" s="49"/>
      <c r="H1" s="49"/>
      <c r="J1" s="49"/>
      <c r="L1" s="49"/>
      <c r="N1" s="49"/>
      <c r="P1" s="49"/>
      <c r="R1" s="49"/>
    </row>
    <row r="7" spans="1:27" ht="18.75" x14ac:dyDescent="0.3">
      <c r="A7" s="178" t="s">
        <v>108</v>
      </c>
      <c r="B7" s="48">
        <v>202.9</v>
      </c>
      <c r="C7" s="48">
        <v>155.19999999999999</v>
      </c>
      <c r="F7" s="48">
        <v>358.1</v>
      </c>
    </row>
    <row r="8" spans="1:27" ht="33.75" customHeight="1" x14ac:dyDescent="0.3">
      <c r="A8" s="50"/>
      <c r="B8" s="253" t="s">
        <v>36</v>
      </c>
      <c r="C8" s="50" t="s">
        <v>37</v>
      </c>
      <c r="D8" s="50" t="s">
        <v>38</v>
      </c>
      <c r="E8" s="50" t="s">
        <v>39</v>
      </c>
      <c r="F8" s="50" t="s">
        <v>40</v>
      </c>
      <c r="G8" s="50" t="s">
        <v>41</v>
      </c>
      <c r="H8" s="50" t="s">
        <v>42</v>
      </c>
      <c r="I8" s="50" t="s">
        <v>43</v>
      </c>
      <c r="J8" s="50" t="s">
        <v>44</v>
      </c>
      <c r="K8" s="50" t="s">
        <v>45</v>
      </c>
      <c r="L8" s="50" t="s">
        <v>46</v>
      </c>
      <c r="M8" s="50" t="s">
        <v>47</v>
      </c>
      <c r="N8" s="50" t="s">
        <v>48</v>
      </c>
      <c r="O8" s="50" t="s">
        <v>49</v>
      </c>
      <c r="P8" s="50" t="s">
        <v>50</v>
      </c>
      <c r="Q8" s="50" t="s">
        <v>51</v>
      </c>
      <c r="R8" s="50" t="s">
        <v>52</v>
      </c>
      <c r="S8" s="50" t="s">
        <v>53</v>
      </c>
      <c r="T8" s="50" t="s">
        <v>54</v>
      </c>
      <c r="U8" s="50" t="s">
        <v>55</v>
      </c>
      <c r="V8" s="50" t="s">
        <v>56</v>
      </c>
      <c r="W8" s="50" t="s">
        <v>57</v>
      </c>
      <c r="X8" s="50" t="s">
        <v>58</v>
      </c>
      <c r="Y8" s="50" t="s">
        <v>59</v>
      </c>
      <c r="Z8" s="50" t="s">
        <v>60</v>
      </c>
      <c r="AA8" s="50" t="s">
        <v>61</v>
      </c>
    </row>
    <row r="9" spans="1:27" x14ac:dyDescent="0.25">
      <c r="A9" s="51" t="s">
        <v>0</v>
      </c>
      <c r="B9" s="52">
        <v>40.951923592189388</v>
      </c>
      <c r="C9" s="52">
        <v>59.439651881823039</v>
      </c>
      <c r="D9" s="52">
        <v>43.638657389708698</v>
      </c>
      <c r="E9" s="52">
        <v>21.560557701998992</v>
      </c>
      <c r="F9" s="52">
        <v>18.14917688503489</v>
      </c>
      <c r="G9" s="52">
        <v>48.731766717620538</v>
      </c>
      <c r="H9" s="52">
        <v>59.318026258478007</v>
      </c>
      <c r="I9" s="52">
        <v>31.238865287104289</v>
      </c>
      <c r="J9" s="52">
        <v>57.425096206706982</v>
      </c>
      <c r="K9" s="52">
        <v>40.205408724289022</v>
      </c>
      <c r="L9" s="52">
        <v>46.852354475743766</v>
      </c>
      <c r="M9" s="52">
        <v>36.594325486973759</v>
      </c>
      <c r="N9" s="52">
        <v>39.714670018301689</v>
      </c>
      <c r="O9" s="52">
        <v>45.824852306012012</v>
      </c>
      <c r="P9" s="52">
        <v>54.126346540076689</v>
      </c>
      <c r="Q9" s="52">
        <v>49.167859699355766</v>
      </c>
      <c r="R9" s="52">
        <v>54.178041710056</v>
      </c>
      <c r="S9" s="52">
        <v>34.302450558899402</v>
      </c>
      <c r="T9" s="52">
        <v>56.001890359168236</v>
      </c>
      <c r="U9" s="52">
        <v>31.815427235737165</v>
      </c>
      <c r="V9" s="52">
        <v>43.343836886005562</v>
      </c>
      <c r="W9" s="52">
        <v>51.761661078760071</v>
      </c>
      <c r="X9" s="52">
        <v>48.036470068012889</v>
      </c>
      <c r="Y9" s="52">
        <v>61.90698216575359</v>
      </c>
      <c r="Z9" s="52">
        <v>35.401992118410028</v>
      </c>
      <c r="AA9" s="52">
        <v>5.7959066633212659</v>
      </c>
    </row>
    <row r="10" spans="1:27" x14ac:dyDescent="0.25">
      <c r="A10" s="33" t="s">
        <v>1</v>
      </c>
      <c r="B10" s="52">
        <v>59.048076407810612</v>
      </c>
      <c r="C10" s="52">
        <v>40.560348118176961</v>
      </c>
      <c r="D10" s="52">
        <v>56.36134261029131</v>
      </c>
      <c r="E10" s="52">
        <v>78.439442298001012</v>
      </c>
      <c r="F10" s="52">
        <v>81.85082311496511</v>
      </c>
      <c r="G10" s="52">
        <v>51.268233282379462</v>
      </c>
      <c r="H10" s="52">
        <v>40.681973741522</v>
      </c>
      <c r="I10" s="52">
        <v>68.761134712895711</v>
      </c>
      <c r="J10" s="52">
        <v>42.574903793293018</v>
      </c>
      <c r="K10" s="52">
        <v>59.794591275710971</v>
      </c>
      <c r="L10" s="52">
        <v>53.147645524256234</v>
      </c>
      <c r="M10" s="52">
        <v>63.405674513026241</v>
      </c>
      <c r="N10" s="52">
        <v>60.285329981698311</v>
      </c>
      <c r="O10" s="52">
        <v>54.175147693987988</v>
      </c>
      <c r="P10" s="52">
        <v>45.873653459923311</v>
      </c>
      <c r="Q10" s="52">
        <v>50.832140300644234</v>
      </c>
      <c r="R10" s="52">
        <v>45.821958289943993</v>
      </c>
      <c r="S10" s="52">
        <v>65.697549441100605</v>
      </c>
      <c r="T10" s="52">
        <v>43.998109640831757</v>
      </c>
      <c r="U10" s="52">
        <v>68.184572764262825</v>
      </c>
      <c r="V10" s="52">
        <v>56.656163113994438</v>
      </c>
      <c r="W10" s="52">
        <v>48.238338921239929</v>
      </c>
      <c r="X10" s="52">
        <v>51.963529931987118</v>
      </c>
      <c r="Y10" s="52">
        <v>38.093017834246417</v>
      </c>
      <c r="Z10" s="52">
        <v>64.598007881589965</v>
      </c>
      <c r="AA10" s="52">
        <v>94.204093336678724</v>
      </c>
    </row>
    <row r="11" spans="1:27" x14ac:dyDescent="0.25">
      <c r="B11" s="48">
        <v>407.4</v>
      </c>
      <c r="C11" s="48">
        <v>312.7</v>
      </c>
      <c r="F11" s="48">
        <v>720.1</v>
      </c>
    </row>
    <row r="12" spans="1:27" x14ac:dyDescent="0.25">
      <c r="B12" s="48">
        <v>97.1</v>
      </c>
      <c r="C12" s="48">
        <v>100.7</v>
      </c>
      <c r="F12" s="48">
        <v>197.8</v>
      </c>
    </row>
    <row r="13" spans="1:27" ht="18.75" x14ac:dyDescent="0.3">
      <c r="A13" s="178"/>
      <c r="B13" s="248">
        <v>970372</v>
      </c>
      <c r="C13" s="249">
        <v>52396</v>
      </c>
      <c r="D13" s="249">
        <v>26158</v>
      </c>
      <c r="E13" s="211">
        <v>83342</v>
      </c>
      <c r="F13" s="48">
        <v>44283</v>
      </c>
      <c r="G13" s="48">
        <v>38597</v>
      </c>
      <c r="H13" s="48">
        <v>16071</v>
      </c>
      <c r="I13" s="48">
        <v>58376</v>
      </c>
      <c r="J13" s="48">
        <v>29104</v>
      </c>
      <c r="K13" s="48">
        <v>35831</v>
      </c>
      <c r="L13" s="48">
        <v>37949</v>
      </c>
      <c r="M13" s="48">
        <v>20689</v>
      </c>
      <c r="N13" s="48">
        <v>45351</v>
      </c>
      <c r="O13" s="48">
        <v>40286</v>
      </c>
      <c r="P13" s="48">
        <v>32862</v>
      </c>
      <c r="Q13" s="48">
        <v>55880</v>
      </c>
      <c r="R13" s="48">
        <v>35531</v>
      </c>
      <c r="S13" s="48">
        <v>37216</v>
      </c>
      <c r="T13" s="48">
        <v>25392</v>
      </c>
      <c r="U13" s="48">
        <v>69306</v>
      </c>
      <c r="V13" s="48">
        <v>26975</v>
      </c>
      <c r="W13" s="48">
        <v>34002</v>
      </c>
      <c r="X13" s="48">
        <v>47491</v>
      </c>
      <c r="Y13" s="48">
        <v>17158</v>
      </c>
      <c r="Z13" s="48">
        <v>32227</v>
      </c>
      <c r="AA13" s="48">
        <v>27899</v>
      </c>
    </row>
    <row r="14" spans="1:27" x14ac:dyDescent="0.25">
      <c r="B14" s="252">
        <v>397386</v>
      </c>
      <c r="C14" s="196">
        <v>31144</v>
      </c>
      <c r="D14" s="196">
        <v>11415</v>
      </c>
      <c r="E14" s="196">
        <v>17969</v>
      </c>
      <c r="F14" s="196">
        <v>8037</v>
      </c>
      <c r="G14" s="196">
        <v>18809</v>
      </c>
      <c r="H14" s="196">
        <v>9533</v>
      </c>
      <c r="I14" s="196">
        <v>18236</v>
      </c>
      <c r="J14" s="196">
        <v>16713</v>
      </c>
      <c r="K14" s="196">
        <v>14406</v>
      </c>
      <c r="L14" s="196">
        <v>17780</v>
      </c>
      <c r="M14" s="196">
        <v>7571</v>
      </c>
      <c r="N14" s="196">
        <v>18011</v>
      </c>
      <c r="O14" s="196">
        <v>18461</v>
      </c>
      <c r="P14" s="196">
        <v>17787</v>
      </c>
      <c r="Q14" s="196">
        <v>27475</v>
      </c>
      <c r="R14" s="196">
        <v>19250</v>
      </c>
      <c r="S14" s="196">
        <v>12766</v>
      </c>
      <c r="T14" s="196">
        <v>14220</v>
      </c>
      <c r="U14" s="196">
        <v>22050</v>
      </c>
      <c r="V14" s="196">
        <v>11692</v>
      </c>
      <c r="W14" s="196">
        <v>17600</v>
      </c>
      <c r="X14" s="196">
        <v>22813</v>
      </c>
      <c r="Y14" s="196">
        <v>10622</v>
      </c>
      <c r="Z14" s="196">
        <v>11409</v>
      </c>
      <c r="AA14" s="196">
        <v>1617</v>
      </c>
    </row>
    <row r="15" spans="1:27" x14ac:dyDescent="0.25">
      <c r="B15" s="188">
        <f>B13-B14</f>
        <v>572986</v>
      </c>
      <c r="C15" s="188">
        <f t="shared" ref="C15:AA15" si="0">C13-C14</f>
        <v>21252</v>
      </c>
      <c r="D15" s="188">
        <f t="shared" si="0"/>
        <v>14743</v>
      </c>
      <c r="E15" s="188">
        <f t="shared" si="0"/>
        <v>65373</v>
      </c>
      <c r="F15" s="188">
        <f t="shared" si="0"/>
        <v>36246</v>
      </c>
      <c r="G15" s="188">
        <f t="shared" si="0"/>
        <v>19788</v>
      </c>
      <c r="H15" s="188">
        <f t="shared" si="0"/>
        <v>6538</v>
      </c>
      <c r="I15" s="188">
        <f t="shared" si="0"/>
        <v>40140</v>
      </c>
      <c r="J15" s="188">
        <f t="shared" si="0"/>
        <v>12391</v>
      </c>
      <c r="K15" s="188">
        <f t="shared" si="0"/>
        <v>21425</v>
      </c>
      <c r="L15" s="188">
        <f t="shared" si="0"/>
        <v>20169</v>
      </c>
      <c r="M15" s="188">
        <f t="shared" si="0"/>
        <v>13118</v>
      </c>
      <c r="N15" s="188">
        <f t="shared" si="0"/>
        <v>27340</v>
      </c>
      <c r="O15" s="188">
        <f t="shared" si="0"/>
        <v>21825</v>
      </c>
      <c r="P15" s="188">
        <f t="shared" si="0"/>
        <v>15075</v>
      </c>
      <c r="Q15" s="188">
        <f t="shared" si="0"/>
        <v>28405</v>
      </c>
      <c r="R15" s="188">
        <f t="shared" si="0"/>
        <v>16281</v>
      </c>
      <c r="S15" s="188">
        <f t="shared" si="0"/>
        <v>24450</v>
      </c>
      <c r="T15" s="188">
        <f t="shared" si="0"/>
        <v>11172</v>
      </c>
      <c r="U15" s="188">
        <f t="shared" si="0"/>
        <v>47256</v>
      </c>
      <c r="V15" s="188">
        <f t="shared" si="0"/>
        <v>15283</v>
      </c>
      <c r="W15" s="188">
        <f t="shared" si="0"/>
        <v>16402</v>
      </c>
      <c r="X15" s="188">
        <f t="shared" si="0"/>
        <v>24678</v>
      </c>
      <c r="Y15" s="188">
        <f t="shared" si="0"/>
        <v>6536</v>
      </c>
      <c r="Z15" s="188">
        <f t="shared" si="0"/>
        <v>20818</v>
      </c>
      <c r="AA15" s="188">
        <f t="shared" si="0"/>
        <v>26282</v>
      </c>
    </row>
    <row r="17" spans="2:27" x14ac:dyDescent="0.25">
      <c r="B17" s="179">
        <f>B14/B13*100</f>
        <v>40.951923592189388</v>
      </c>
      <c r="C17" s="179">
        <f>C14/C13*100</f>
        <v>59.439651881823039</v>
      </c>
      <c r="D17" s="179">
        <f t="shared" ref="D17:AA17" si="1">D14/D13*100</f>
        <v>43.638657389708698</v>
      </c>
      <c r="E17" s="179">
        <f t="shared" si="1"/>
        <v>21.560557701998992</v>
      </c>
      <c r="F17" s="179">
        <f t="shared" si="1"/>
        <v>18.14917688503489</v>
      </c>
      <c r="G17" s="179">
        <f t="shared" si="1"/>
        <v>48.731766717620538</v>
      </c>
      <c r="H17" s="179">
        <f t="shared" si="1"/>
        <v>59.318026258478007</v>
      </c>
      <c r="I17" s="179">
        <f t="shared" si="1"/>
        <v>31.238865287104289</v>
      </c>
      <c r="J17" s="179">
        <f t="shared" si="1"/>
        <v>57.425096206706982</v>
      </c>
      <c r="K17" s="179">
        <f t="shared" si="1"/>
        <v>40.205408724289022</v>
      </c>
      <c r="L17" s="179">
        <f t="shared" si="1"/>
        <v>46.852354475743766</v>
      </c>
      <c r="M17" s="179">
        <f t="shared" si="1"/>
        <v>36.594325486973759</v>
      </c>
      <c r="N17" s="179">
        <f t="shared" si="1"/>
        <v>39.714670018301689</v>
      </c>
      <c r="O17" s="179">
        <f t="shared" si="1"/>
        <v>45.824852306012012</v>
      </c>
      <c r="P17" s="179">
        <f t="shared" si="1"/>
        <v>54.126346540076689</v>
      </c>
      <c r="Q17" s="179">
        <f t="shared" si="1"/>
        <v>49.167859699355766</v>
      </c>
      <c r="R17" s="179">
        <f t="shared" si="1"/>
        <v>54.178041710056</v>
      </c>
      <c r="S17" s="179">
        <f t="shared" si="1"/>
        <v>34.302450558899402</v>
      </c>
      <c r="T17" s="179">
        <f t="shared" si="1"/>
        <v>56.001890359168236</v>
      </c>
      <c r="U17" s="179">
        <f t="shared" si="1"/>
        <v>31.815427235737165</v>
      </c>
      <c r="V17" s="179">
        <f t="shared" si="1"/>
        <v>43.343836886005562</v>
      </c>
      <c r="W17" s="179">
        <f t="shared" si="1"/>
        <v>51.761661078760071</v>
      </c>
      <c r="X17" s="179">
        <f t="shared" si="1"/>
        <v>48.036470068012889</v>
      </c>
      <c r="Y17" s="179">
        <f t="shared" si="1"/>
        <v>61.90698216575359</v>
      </c>
      <c r="Z17" s="179">
        <f t="shared" si="1"/>
        <v>35.401992118410028</v>
      </c>
      <c r="AA17" s="179">
        <f t="shared" si="1"/>
        <v>5.7959066633212659</v>
      </c>
    </row>
    <row r="18" spans="2:27" x14ac:dyDescent="0.25">
      <c r="B18" s="179">
        <f>B15/B13*100</f>
        <v>59.048076407810612</v>
      </c>
      <c r="C18" s="179">
        <f>C15/C13*100</f>
        <v>40.560348118176961</v>
      </c>
      <c r="D18" s="179">
        <f t="shared" ref="D18:AA18" si="2">D15/D13*100</f>
        <v>56.36134261029131</v>
      </c>
      <c r="E18" s="179">
        <f t="shared" si="2"/>
        <v>78.439442298001012</v>
      </c>
      <c r="F18" s="179">
        <f t="shared" si="2"/>
        <v>81.85082311496511</v>
      </c>
      <c r="G18" s="179">
        <f t="shared" si="2"/>
        <v>51.268233282379462</v>
      </c>
      <c r="H18" s="179">
        <f t="shared" si="2"/>
        <v>40.681973741522</v>
      </c>
      <c r="I18" s="179">
        <f t="shared" si="2"/>
        <v>68.761134712895711</v>
      </c>
      <c r="J18" s="179">
        <f t="shared" si="2"/>
        <v>42.574903793293018</v>
      </c>
      <c r="K18" s="179">
        <f t="shared" si="2"/>
        <v>59.794591275710971</v>
      </c>
      <c r="L18" s="179">
        <f t="shared" si="2"/>
        <v>53.147645524256234</v>
      </c>
      <c r="M18" s="179">
        <f t="shared" si="2"/>
        <v>63.405674513026241</v>
      </c>
      <c r="N18" s="179">
        <f t="shared" si="2"/>
        <v>60.285329981698311</v>
      </c>
      <c r="O18" s="179">
        <f t="shared" si="2"/>
        <v>54.175147693987988</v>
      </c>
      <c r="P18" s="179">
        <f t="shared" si="2"/>
        <v>45.873653459923311</v>
      </c>
      <c r="Q18" s="179">
        <f t="shared" si="2"/>
        <v>50.832140300644234</v>
      </c>
      <c r="R18" s="179">
        <f t="shared" si="2"/>
        <v>45.821958289943993</v>
      </c>
      <c r="S18" s="179">
        <f t="shared" si="2"/>
        <v>65.697549441100605</v>
      </c>
      <c r="T18" s="179">
        <f t="shared" si="2"/>
        <v>43.998109640831757</v>
      </c>
      <c r="U18" s="179">
        <f t="shared" si="2"/>
        <v>68.184572764262825</v>
      </c>
      <c r="V18" s="179">
        <f t="shared" si="2"/>
        <v>56.656163113994438</v>
      </c>
      <c r="W18" s="179">
        <f t="shared" si="2"/>
        <v>48.238338921239929</v>
      </c>
      <c r="X18" s="179">
        <f t="shared" si="2"/>
        <v>51.963529931987118</v>
      </c>
      <c r="Y18" s="179">
        <f t="shared" si="2"/>
        <v>38.093017834246417</v>
      </c>
      <c r="Z18" s="179">
        <f t="shared" si="2"/>
        <v>64.598007881589965</v>
      </c>
      <c r="AA18" s="179">
        <f t="shared" si="2"/>
        <v>94.204093336678724</v>
      </c>
    </row>
    <row r="19" spans="2:27" x14ac:dyDescent="0.25"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</row>
    <row r="20" spans="2:27" x14ac:dyDescent="0.25"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</row>
    <row r="21" spans="2:27" x14ac:dyDescent="0.25"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</row>
    <row r="24" spans="2:27" ht="15.75" customHeight="1" x14ac:dyDescent="0.25"/>
    <row r="30" spans="2:27" x14ac:dyDescent="0.25"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</row>
    <row r="31" spans="2:27" x14ac:dyDescent="0.25"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</row>
  </sheetData>
  <phoneticPr fontId="0" type="noConversion"/>
  <printOptions horizontalCentered="1"/>
  <pageMargins left="0.2" right="0.19" top="1.3779527559055118" bottom="0.59055118110236227" header="0" footer="0"/>
  <pageSetup paperSize="9" scale="95" orientation="landscape" horizontalDpi="240" verticalDpi="14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view="pageBreakPreview" topLeftCell="A7" zoomScale="70" zoomScaleNormal="70" zoomScaleSheetLayoutView="70" workbookViewId="0">
      <selection activeCell="G15" sqref="G15"/>
    </sheetView>
  </sheetViews>
  <sheetFormatPr defaultColWidth="8" defaultRowHeight="12.75" x14ac:dyDescent="0.2"/>
  <cols>
    <col min="1" max="1" width="85.140625" style="141" customWidth="1"/>
    <col min="2" max="2" width="13" style="141" customWidth="1"/>
    <col min="3" max="3" width="17.28515625" style="267" customWidth="1"/>
    <col min="4" max="4" width="10.140625" style="267" customWidth="1"/>
    <col min="5" max="5" width="17" style="267" customWidth="1"/>
    <col min="6" max="6" width="10.7109375" style="141" customWidth="1"/>
    <col min="7" max="257" width="8" style="141"/>
    <col min="258" max="258" width="84.42578125" style="141" customWidth="1"/>
    <col min="259" max="259" width="16.7109375" style="141" customWidth="1"/>
    <col min="260" max="260" width="17" style="141" customWidth="1"/>
    <col min="261" max="261" width="11.7109375" style="141" customWidth="1"/>
    <col min="262" max="262" width="15.5703125" style="141" customWidth="1"/>
    <col min="263" max="513" width="8" style="141"/>
    <col min="514" max="514" width="84.42578125" style="141" customWidth="1"/>
    <col min="515" max="515" width="16.7109375" style="141" customWidth="1"/>
    <col min="516" max="516" width="17" style="141" customWidth="1"/>
    <col min="517" max="517" width="11.7109375" style="141" customWidth="1"/>
    <col min="518" max="518" width="15.5703125" style="141" customWidth="1"/>
    <col min="519" max="769" width="8" style="141"/>
    <col min="770" max="770" width="84.42578125" style="141" customWidth="1"/>
    <col min="771" max="771" width="16.7109375" style="141" customWidth="1"/>
    <col min="772" max="772" width="17" style="141" customWidth="1"/>
    <col min="773" max="773" width="11.7109375" style="141" customWidth="1"/>
    <col min="774" max="774" width="15.5703125" style="141" customWidth="1"/>
    <col min="775" max="1025" width="8" style="141"/>
    <col min="1026" max="1026" width="84.42578125" style="141" customWidth="1"/>
    <col min="1027" max="1027" width="16.7109375" style="141" customWidth="1"/>
    <col min="1028" max="1028" width="17" style="141" customWidth="1"/>
    <col min="1029" max="1029" width="11.7109375" style="141" customWidth="1"/>
    <col min="1030" max="1030" width="15.5703125" style="141" customWidth="1"/>
    <col min="1031" max="1281" width="8" style="141"/>
    <col min="1282" max="1282" width="84.42578125" style="141" customWidth="1"/>
    <col min="1283" max="1283" width="16.7109375" style="141" customWidth="1"/>
    <col min="1284" max="1284" width="17" style="141" customWidth="1"/>
    <col min="1285" max="1285" width="11.7109375" style="141" customWidth="1"/>
    <col min="1286" max="1286" width="15.5703125" style="141" customWidth="1"/>
    <col min="1287" max="1537" width="8" style="141"/>
    <col min="1538" max="1538" width="84.42578125" style="141" customWidth="1"/>
    <col min="1539" max="1539" width="16.7109375" style="141" customWidth="1"/>
    <col min="1540" max="1540" width="17" style="141" customWidth="1"/>
    <col min="1541" max="1541" width="11.7109375" style="141" customWidth="1"/>
    <col min="1542" max="1542" width="15.5703125" style="141" customWidth="1"/>
    <col min="1543" max="1793" width="8" style="141"/>
    <col min="1794" max="1794" width="84.42578125" style="141" customWidth="1"/>
    <col min="1795" max="1795" width="16.7109375" style="141" customWidth="1"/>
    <col min="1796" max="1796" width="17" style="141" customWidth="1"/>
    <col min="1797" max="1797" width="11.7109375" style="141" customWidth="1"/>
    <col min="1798" max="1798" width="15.5703125" style="141" customWidth="1"/>
    <col min="1799" max="2049" width="8" style="141"/>
    <col min="2050" max="2050" width="84.42578125" style="141" customWidth="1"/>
    <col min="2051" max="2051" width="16.7109375" style="141" customWidth="1"/>
    <col min="2052" max="2052" width="17" style="141" customWidth="1"/>
    <col min="2053" max="2053" width="11.7109375" style="141" customWidth="1"/>
    <col min="2054" max="2054" width="15.5703125" style="141" customWidth="1"/>
    <col min="2055" max="2305" width="8" style="141"/>
    <col min="2306" max="2306" width="84.42578125" style="141" customWidth="1"/>
    <col min="2307" max="2307" width="16.7109375" style="141" customWidth="1"/>
    <col min="2308" max="2308" width="17" style="141" customWidth="1"/>
    <col min="2309" max="2309" width="11.7109375" style="141" customWidth="1"/>
    <col min="2310" max="2310" width="15.5703125" style="141" customWidth="1"/>
    <col min="2311" max="2561" width="8" style="141"/>
    <col min="2562" max="2562" width="84.42578125" style="141" customWidth="1"/>
    <col min="2563" max="2563" width="16.7109375" style="141" customWidth="1"/>
    <col min="2564" max="2564" width="17" style="141" customWidth="1"/>
    <col min="2565" max="2565" width="11.7109375" style="141" customWidth="1"/>
    <col min="2566" max="2566" width="15.5703125" style="141" customWidth="1"/>
    <col min="2567" max="2817" width="8" style="141"/>
    <col min="2818" max="2818" width="84.42578125" style="141" customWidth="1"/>
    <col min="2819" max="2819" width="16.7109375" style="141" customWidth="1"/>
    <col min="2820" max="2820" width="17" style="141" customWidth="1"/>
    <col min="2821" max="2821" width="11.7109375" style="141" customWidth="1"/>
    <col min="2822" max="2822" width="15.5703125" style="141" customWidth="1"/>
    <col min="2823" max="3073" width="8" style="141"/>
    <col min="3074" max="3074" width="84.42578125" style="141" customWidth="1"/>
    <col min="3075" max="3075" width="16.7109375" style="141" customWidth="1"/>
    <col min="3076" max="3076" width="17" style="141" customWidth="1"/>
    <col min="3077" max="3077" width="11.7109375" style="141" customWidth="1"/>
    <col min="3078" max="3078" width="15.5703125" style="141" customWidth="1"/>
    <col min="3079" max="3329" width="8" style="141"/>
    <col min="3330" max="3330" width="84.42578125" style="141" customWidth="1"/>
    <col min="3331" max="3331" width="16.7109375" style="141" customWidth="1"/>
    <col min="3332" max="3332" width="17" style="141" customWidth="1"/>
    <col min="3333" max="3333" width="11.7109375" style="141" customWidth="1"/>
    <col min="3334" max="3334" width="15.5703125" style="141" customWidth="1"/>
    <col min="3335" max="3585" width="8" style="141"/>
    <col min="3586" max="3586" width="84.42578125" style="141" customWidth="1"/>
    <col min="3587" max="3587" width="16.7109375" style="141" customWidth="1"/>
    <col min="3588" max="3588" width="17" style="141" customWidth="1"/>
    <col min="3589" max="3589" width="11.7109375" style="141" customWidth="1"/>
    <col min="3590" max="3590" width="15.5703125" style="141" customWidth="1"/>
    <col min="3591" max="3841" width="8" style="141"/>
    <col min="3842" max="3842" width="84.42578125" style="141" customWidth="1"/>
    <col min="3843" max="3843" width="16.7109375" style="141" customWidth="1"/>
    <col min="3844" max="3844" width="17" style="141" customWidth="1"/>
    <col min="3845" max="3845" width="11.7109375" style="141" customWidth="1"/>
    <col min="3846" max="3846" width="15.5703125" style="141" customWidth="1"/>
    <col min="3847" max="4097" width="8" style="141"/>
    <col min="4098" max="4098" width="84.42578125" style="141" customWidth="1"/>
    <col min="4099" max="4099" width="16.7109375" style="141" customWidth="1"/>
    <col min="4100" max="4100" width="17" style="141" customWidth="1"/>
    <col min="4101" max="4101" width="11.7109375" style="141" customWidth="1"/>
    <col min="4102" max="4102" width="15.5703125" style="141" customWidth="1"/>
    <col min="4103" max="4353" width="8" style="141"/>
    <col min="4354" max="4354" width="84.42578125" style="141" customWidth="1"/>
    <col min="4355" max="4355" width="16.7109375" style="141" customWidth="1"/>
    <col min="4356" max="4356" width="17" style="141" customWidth="1"/>
    <col min="4357" max="4357" width="11.7109375" style="141" customWidth="1"/>
    <col min="4358" max="4358" width="15.5703125" style="141" customWidth="1"/>
    <col min="4359" max="4609" width="8" style="141"/>
    <col min="4610" max="4610" width="84.42578125" style="141" customWidth="1"/>
    <col min="4611" max="4611" width="16.7109375" style="141" customWidth="1"/>
    <col min="4612" max="4612" width="17" style="141" customWidth="1"/>
    <col min="4613" max="4613" width="11.7109375" style="141" customWidth="1"/>
    <col min="4614" max="4614" width="15.5703125" style="141" customWidth="1"/>
    <col min="4615" max="4865" width="8" style="141"/>
    <col min="4866" max="4866" width="84.42578125" style="141" customWidth="1"/>
    <col min="4867" max="4867" width="16.7109375" style="141" customWidth="1"/>
    <col min="4868" max="4868" width="17" style="141" customWidth="1"/>
    <col min="4869" max="4869" width="11.7109375" style="141" customWidth="1"/>
    <col min="4870" max="4870" width="15.5703125" style="141" customWidth="1"/>
    <col min="4871" max="5121" width="8" style="141"/>
    <col min="5122" max="5122" width="84.42578125" style="141" customWidth="1"/>
    <col min="5123" max="5123" width="16.7109375" style="141" customWidth="1"/>
    <col min="5124" max="5124" width="17" style="141" customWidth="1"/>
    <col min="5125" max="5125" width="11.7109375" style="141" customWidth="1"/>
    <col min="5126" max="5126" width="15.5703125" style="141" customWidth="1"/>
    <col min="5127" max="5377" width="8" style="141"/>
    <col min="5378" max="5378" width="84.42578125" style="141" customWidth="1"/>
    <col min="5379" max="5379" width="16.7109375" style="141" customWidth="1"/>
    <col min="5380" max="5380" width="17" style="141" customWidth="1"/>
    <col min="5381" max="5381" width="11.7109375" style="141" customWidth="1"/>
    <col min="5382" max="5382" width="15.5703125" style="141" customWidth="1"/>
    <col min="5383" max="5633" width="8" style="141"/>
    <col min="5634" max="5634" width="84.42578125" style="141" customWidth="1"/>
    <col min="5635" max="5635" width="16.7109375" style="141" customWidth="1"/>
    <col min="5636" max="5636" width="17" style="141" customWidth="1"/>
    <col min="5637" max="5637" width="11.7109375" style="141" customWidth="1"/>
    <col min="5638" max="5638" width="15.5703125" style="141" customWidth="1"/>
    <col min="5639" max="5889" width="8" style="141"/>
    <col min="5890" max="5890" width="84.42578125" style="141" customWidth="1"/>
    <col min="5891" max="5891" width="16.7109375" style="141" customWidth="1"/>
    <col min="5892" max="5892" width="17" style="141" customWidth="1"/>
    <col min="5893" max="5893" width="11.7109375" style="141" customWidth="1"/>
    <col min="5894" max="5894" width="15.5703125" style="141" customWidth="1"/>
    <col min="5895" max="6145" width="8" style="141"/>
    <col min="6146" max="6146" width="84.42578125" style="141" customWidth="1"/>
    <col min="6147" max="6147" width="16.7109375" style="141" customWidth="1"/>
    <col min="6148" max="6148" width="17" style="141" customWidth="1"/>
    <col min="6149" max="6149" width="11.7109375" style="141" customWidth="1"/>
    <col min="6150" max="6150" width="15.5703125" style="141" customWidth="1"/>
    <col min="6151" max="6401" width="8" style="141"/>
    <col min="6402" max="6402" width="84.42578125" style="141" customWidth="1"/>
    <col min="6403" max="6403" width="16.7109375" style="141" customWidth="1"/>
    <col min="6404" max="6404" width="17" style="141" customWidth="1"/>
    <col min="6405" max="6405" width="11.7109375" style="141" customWidth="1"/>
    <col min="6406" max="6406" width="15.5703125" style="141" customWidth="1"/>
    <col min="6407" max="6657" width="8" style="141"/>
    <col min="6658" max="6658" width="84.42578125" style="141" customWidth="1"/>
    <col min="6659" max="6659" width="16.7109375" style="141" customWidth="1"/>
    <col min="6660" max="6660" width="17" style="141" customWidth="1"/>
    <col min="6661" max="6661" width="11.7109375" style="141" customWidth="1"/>
    <col min="6662" max="6662" width="15.5703125" style="141" customWidth="1"/>
    <col min="6663" max="6913" width="8" style="141"/>
    <col min="6914" max="6914" width="84.42578125" style="141" customWidth="1"/>
    <col min="6915" max="6915" width="16.7109375" style="141" customWidth="1"/>
    <col min="6916" max="6916" width="17" style="141" customWidth="1"/>
    <col min="6917" max="6917" width="11.7109375" style="141" customWidth="1"/>
    <col min="6918" max="6918" width="15.5703125" style="141" customWidth="1"/>
    <col min="6919" max="7169" width="8" style="141"/>
    <col min="7170" max="7170" width="84.42578125" style="141" customWidth="1"/>
    <col min="7171" max="7171" width="16.7109375" style="141" customWidth="1"/>
    <col min="7172" max="7172" width="17" style="141" customWidth="1"/>
    <col min="7173" max="7173" width="11.7109375" style="141" customWidth="1"/>
    <col min="7174" max="7174" width="15.5703125" style="141" customWidth="1"/>
    <col min="7175" max="7425" width="8" style="141"/>
    <col min="7426" max="7426" width="84.42578125" style="141" customWidth="1"/>
    <col min="7427" max="7427" width="16.7109375" style="141" customWidth="1"/>
    <col min="7428" max="7428" width="17" style="141" customWidth="1"/>
    <col min="7429" max="7429" width="11.7109375" style="141" customWidth="1"/>
    <col min="7430" max="7430" width="15.5703125" style="141" customWidth="1"/>
    <col min="7431" max="7681" width="8" style="141"/>
    <col min="7682" max="7682" width="84.42578125" style="141" customWidth="1"/>
    <col min="7683" max="7683" width="16.7109375" style="141" customWidth="1"/>
    <col min="7684" max="7684" width="17" style="141" customWidth="1"/>
    <col min="7685" max="7685" width="11.7109375" style="141" customWidth="1"/>
    <col min="7686" max="7686" width="15.5703125" style="141" customWidth="1"/>
    <col min="7687" max="7937" width="8" style="141"/>
    <col min="7938" max="7938" width="84.42578125" style="141" customWidth="1"/>
    <col min="7939" max="7939" width="16.7109375" style="141" customWidth="1"/>
    <col min="7940" max="7940" width="17" style="141" customWidth="1"/>
    <col min="7941" max="7941" width="11.7109375" style="141" customWidth="1"/>
    <col min="7942" max="7942" width="15.5703125" style="141" customWidth="1"/>
    <col min="7943" max="8193" width="8" style="141"/>
    <col min="8194" max="8194" width="84.42578125" style="141" customWidth="1"/>
    <col min="8195" max="8195" width="16.7109375" style="141" customWidth="1"/>
    <col min="8196" max="8196" width="17" style="141" customWidth="1"/>
    <col min="8197" max="8197" width="11.7109375" style="141" customWidth="1"/>
    <col min="8198" max="8198" width="15.5703125" style="141" customWidth="1"/>
    <col min="8199" max="8449" width="8" style="141"/>
    <col min="8450" max="8450" width="84.42578125" style="141" customWidth="1"/>
    <col min="8451" max="8451" width="16.7109375" style="141" customWidth="1"/>
    <col min="8452" max="8452" width="17" style="141" customWidth="1"/>
    <col min="8453" max="8453" width="11.7109375" style="141" customWidth="1"/>
    <col min="8454" max="8454" width="15.5703125" style="141" customWidth="1"/>
    <col min="8455" max="8705" width="8" style="141"/>
    <col min="8706" max="8706" width="84.42578125" style="141" customWidth="1"/>
    <col min="8707" max="8707" width="16.7109375" style="141" customWidth="1"/>
    <col min="8708" max="8708" width="17" style="141" customWidth="1"/>
    <col min="8709" max="8709" width="11.7109375" style="141" customWidth="1"/>
    <col min="8710" max="8710" width="15.5703125" style="141" customWidth="1"/>
    <col min="8711" max="8961" width="8" style="141"/>
    <col min="8962" max="8962" width="84.42578125" style="141" customWidth="1"/>
    <col min="8963" max="8963" width="16.7109375" style="141" customWidth="1"/>
    <col min="8964" max="8964" width="17" style="141" customWidth="1"/>
    <col min="8965" max="8965" width="11.7109375" style="141" customWidth="1"/>
    <col min="8966" max="8966" width="15.5703125" style="141" customWidth="1"/>
    <col min="8967" max="9217" width="8" style="141"/>
    <col min="9218" max="9218" width="84.42578125" style="141" customWidth="1"/>
    <col min="9219" max="9219" width="16.7109375" style="141" customWidth="1"/>
    <col min="9220" max="9220" width="17" style="141" customWidth="1"/>
    <col min="9221" max="9221" width="11.7109375" style="141" customWidth="1"/>
    <col min="9222" max="9222" width="15.5703125" style="141" customWidth="1"/>
    <col min="9223" max="9473" width="8" style="141"/>
    <col min="9474" max="9474" width="84.42578125" style="141" customWidth="1"/>
    <col min="9475" max="9475" width="16.7109375" style="141" customWidth="1"/>
    <col min="9476" max="9476" width="17" style="141" customWidth="1"/>
    <col min="9477" max="9477" width="11.7109375" style="141" customWidth="1"/>
    <col min="9478" max="9478" width="15.5703125" style="141" customWidth="1"/>
    <col min="9479" max="9729" width="8" style="141"/>
    <col min="9730" max="9730" width="84.42578125" style="141" customWidth="1"/>
    <col min="9731" max="9731" width="16.7109375" style="141" customWidth="1"/>
    <col min="9732" max="9732" width="17" style="141" customWidth="1"/>
    <col min="9733" max="9733" width="11.7109375" style="141" customWidth="1"/>
    <col min="9734" max="9734" width="15.5703125" style="141" customWidth="1"/>
    <col min="9735" max="9985" width="8" style="141"/>
    <col min="9986" max="9986" width="84.42578125" style="141" customWidth="1"/>
    <col min="9987" max="9987" width="16.7109375" style="141" customWidth="1"/>
    <col min="9988" max="9988" width="17" style="141" customWidth="1"/>
    <col min="9989" max="9989" width="11.7109375" style="141" customWidth="1"/>
    <col min="9990" max="9990" width="15.5703125" style="141" customWidth="1"/>
    <col min="9991" max="10241" width="8" style="141"/>
    <col min="10242" max="10242" width="84.42578125" style="141" customWidth="1"/>
    <col min="10243" max="10243" width="16.7109375" style="141" customWidth="1"/>
    <col min="10244" max="10244" width="17" style="141" customWidth="1"/>
    <col min="10245" max="10245" width="11.7109375" style="141" customWidth="1"/>
    <col min="10246" max="10246" width="15.5703125" style="141" customWidth="1"/>
    <col min="10247" max="10497" width="8" style="141"/>
    <col min="10498" max="10498" width="84.42578125" style="141" customWidth="1"/>
    <col min="10499" max="10499" width="16.7109375" style="141" customWidth="1"/>
    <col min="10500" max="10500" width="17" style="141" customWidth="1"/>
    <col min="10501" max="10501" width="11.7109375" style="141" customWidth="1"/>
    <col min="10502" max="10502" width="15.5703125" style="141" customWidth="1"/>
    <col min="10503" max="10753" width="8" style="141"/>
    <col min="10754" max="10754" width="84.42578125" style="141" customWidth="1"/>
    <col min="10755" max="10755" width="16.7109375" style="141" customWidth="1"/>
    <col min="10756" max="10756" width="17" style="141" customWidth="1"/>
    <col min="10757" max="10757" width="11.7109375" style="141" customWidth="1"/>
    <col min="10758" max="10758" width="15.5703125" style="141" customWidth="1"/>
    <col min="10759" max="11009" width="8" style="141"/>
    <col min="11010" max="11010" width="84.42578125" style="141" customWidth="1"/>
    <col min="11011" max="11011" width="16.7109375" style="141" customWidth="1"/>
    <col min="11012" max="11012" width="17" style="141" customWidth="1"/>
    <col min="11013" max="11013" width="11.7109375" style="141" customWidth="1"/>
    <col min="11014" max="11014" width="15.5703125" style="141" customWidth="1"/>
    <col min="11015" max="11265" width="8" style="141"/>
    <col min="11266" max="11266" width="84.42578125" style="141" customWidth="1"/>
    <col min="11267" max="11267" width="16.7109375" style="141" customWidth="1"/>
    <col min="11268" max="11268" width="17" style="141" customWidth="1"/>
    <col min="11269" max="11269" width="11.7109375" style="141" customWidth="1"/>
    <col min="11270" max="11270" width="15.5703125" style="141" customWidth="1"/>
    <col min="11271" max="11521" width="8" style="141"/>
    <col min="11522" max="11522" width="84.42578125" style="141" customWidth="1"/>
    <col min="11523" max="11523" width="16.7109375" style="141" customWidth="1"/>
    <col min="11524" max="11524" width="17" style="141" customWidth="1"/>
    <col min="11525" max="11525" width="11.7109375" style="141" customWidth="1"/>
    <col min="11526" max="11526" width="15.5703125" style="141" customWidth="1"/>
    <col min="11527" max="11777" width="8" style="141"/>
    <col min="11778" max="11778" width="84.42578125" style="141" customWidth="1"/>
    <col min="11779" max="11779" width="16.7109375" style="141" customWidth="1"/>
    <col min="11780" max="11780" width="17" style="141" customWidth="1"/>
    <col min="11781" max="11781" width="11.7109375" style="141" customWidth="1"/>
    <col min="11782" max="11782" width="15.5703125" style="141" customWidth="1"/>
    <col min="11783" max="12033" width="8" style="141"/>
    <col min="12034" max="12034" width="84.42578125" style="141" customWidth="1"/>
    <col min="12035" max="12035" width="16.7109375" style="141" customWidth="1"/>
    <col min="12036" max="12036" width="17" style="141" customWidth="1"/>
    <col min="12037" max="12037" width="11.7109375" style="141" customWidth="1"/>
    <col min="12038" max="12038" width="15.5703125" style="141" customWidth="1"/>
    <col min="12039" max="12289" width="8" style="141"/>
    <col min="12290" max="12290" width="84.42578125" style="141" customWidth="1"/>
    <col min="12291" max="12291" width="16.7109375" style="141" customWidth="1"/>
    <col min="12292" max="12292" width="17" style="141" customWidth="1"/>
    <col min="12293" max="12293" width="11.7109375" style="141" customWidth="1"/>
    <col min="12294" max="12294" width="15.5703125" style="141" customWidth="1"/>
    <col min="12295" max="12545" width="8" style="141"/>
    <col min="12546" max="12546" width="84.42578125" style="141" customWidth="1"/>
    <col min="12547" max="12547" width="16.7109375" style="141" customWidth="1"/>
    <col min="12548" max="12548" width="17" style="141" customWidth="1"/>
    <col min="12549" max="12549" width="11.7109375" style="141" customWidth="1"/>
    <col min="12550" max="12550" width="15.5703125" style="141" customWidth="1"/>
    <col min="12551" max="12801" width="8" style="141"/>
    <col min="12802" max="12802" width="84.42578125" style="141" customWidth="1"/>
    <col min="12803" max="12803" width="16.7109375" style="141" customWidth="1"/>
    <col min="12804" max="12804" width="17" style="141" customWidth="1"/>
    <col min="12805" max="12805" width="11.7109375" style="141" customWidth="1"/>
    <col min="12806" max="12806" width="15.5703125" style="141" customWidth="1"/>
    <col min="12807" max="13057" width="8" style="141"/>
    <col min="13058" max="13058" width="84.42578125" style="141" customWidth="1"/>
    <col min="13059" max="13059" width="16.7109375" style="141" customWidth="1"/>
    <col min="13060" max="13060" width="17" style="141" customWidth="1"/>
    <col min="13061" max="13061" width="11.7109375" style="141" customWidth="1"/>
    <col min="13062" max="13062" width="15.5703125" style="141" customWidth="1"/>
    <col min="13063" max="13313" width="8" style="141"/>
    <col min="13314" max="13314" width="84.42578125" style="141" customWidth="1"/>
    <col min="13315" max="13315" width="16.7109375" style="141" customWidth="1"/>
    <col min="13316" max="13316" width="17" style="141" customWidth="1"/>
    <col min="13317" max="13317" width="11.7109375" style="141" customWidth="1"/>
    <col min="13318" max="13318" width="15.5703125" style="141" customWidth="1"/>
    <col min="13319" max="13569" width="8" style="141"/>
    <col min="13570" max="13570" width="84.42578125" style="141" customWidth="1"/>
    <col min="13571" max="13571" width="16.7109375" style="141" customWidth="1"/>
    <col min="13572" max="13572" width="17" style="141" customWidth="1"/>
    <col min="13573" max="13573" width="11.7109375" style="141" customWidth="1"/>
    <col min="13574" max="13574" width="15.5703125" style="141" customWidth="1"/>
    <col min="13575" max="13825" width="8" style="141"/>
    <col min="13826" max="13826" width="84.42578125" style="141" customWidth="1"/>
    <col min="13827" max="13827" width="16.7109375" style="141" customWidth="1"/>
    <col min="13828" max="13828" width="17" style="141" customWidth="1"/>
    <col min="13829" max="13829" width="11.7109375" style="141" customWidth="1"/>
    <col min="13830" max="13830" width="15.5703125" style="141" customWidth="1"/>
    <col min="13831" max="14081" width="8" style="141"/>
    <col min="14082" max="14082" width="84.42578125" style="141" customWidth="1"/>
    <col min="14083" max="14083" width="16.7109375" style="141" customWidth="1"/>
    <col min="14084" max="14084" width="17" style="141" customWidth="1"/>
    <col min="14085" max="14085" width="11.7109375" style="141" customWidth="1"/>
    <col min="14086" max="14086" width="15.5703125" style="141" customWidth="1"/>
    <col min="14087" max="14337" width="8" style="141"/>
    <col min="14338" max="14338" width="84.42578125" style="141" customWidth="1"/>
    <col min="14339" max="14339" width="16.7109375" style="141" customWidth="1"/>
    <col min="14340" max="14340" width="17" style="141" customWidth="1"/>
    <col min="14341" max="14341" width="11.7109375" style="141" customWidth="1"/>
    <col min="14342" max="14342" width="15.5703125" style="141" customWidth="1"/>
    <col min="14343" max="14593" width="8" style="141"/>
    <col min="14594" max="14594" width="84.42578125" style="141" customWidth="1"/>
    <col min="14595" max="14595" width="16.7109375" style="141" customWidth="1"/>
    <col min="14596" max="14596" width="17" style="141" customWidth="1"/>
    <col min="14597" max="14597" width="11.7109375" style="141" customWidth="1"/>
    <col min="14598" max="14598" width="15.5703125" style="141" customWidth="1"/>
    <col min="14599" max="14849" width="8" style="141"/>
    <col min="14850" max="14850" width="84.42578125" style="141" customWidth="1"/>
    <col min="14851" max="14851" width="16.7109375" style="141" customWidth="1"/>
    <col min="14852" max="14852" width="17" style="141" customWidth="1"/>
    <col min="14853" max="14853" width="11.7109375" style="141" customWidth="1"/>
    <col min="14854" max="14854" width="15.5703125" style="141" customWidth="1"/>
    <col min="14855" max="15105" width="8" style="141"/>
    <col min="15106" max="15106" width="84.42578125" style="141" customWidth="1"/>
    <col min="15107" max="15107" width="16.7109375" style="141" customWidth="1"/>
    <col min="15108" max="15108" width="17" style="141" customWidth="1"/>
    <col min="15109" max="15109" width="11.7109375" style="141" customWidth="1"/>
    <col min="15110" max="15110" width="15.5703125" style="141" customWidth="1"/>
    <col min="15111" max="15361" width="8" style="141"/>
    <col min="15362" max="15362" width="84.42578125" style="141" customWidth="1"/>
    <col min="15363" max="15363" width="16.7109375" style="141" customWidth="1"/>
    <col min="15364" max="15364" width="17" style="141" customWidth="1"/>
    <col min="15365" max="15365" width="11.7109375" style="141" customWidth="1"/>
    <col min="15366" max="15366" width="15.5703125" style="141" customWidth="1"/>
    <col min="15367" max="15617" width="8" style="141"/>
    <col min="15618" max="15618" width="84.42578125" style="141" customWidth="1"/>
    <col min="15619" max="15619" width="16.7109375" style="141" customWidth="1"/>
    <col min="15620" max="15620" width="17" style="141" customWidth="1"/>
    <col min="15621" max="15621" width="11.7109375" style="141" customWidth="1"/>
    <col min="15622" max="15622" width="15.5703125" style="141" customWidth="1"/>
    <col min="15623" max="15873" width="8" style="141"/>
    <col min="15874" max="15874" width="84.42578125" style="141" customWidth="1"/>
    <col min="15875" max="15875" width="16.7109375" style="141" customWidth="1"/>
    <col min="15876" max="15876" width="17" style="141" customWidth="1"/>
    <col min="15877" max="15877" width="11.7109375" style="141" customWidth="1"/>
    <col min="15878" max="15878" width="15.5703125" style="141" customWidth="1"/>
    <col min="15879" max="16129" width="8" style="141"/>
    <col min="16130" max="16130" width="84.42578125" style="141" customWidth="1"/>
    <col min="16131" max="16131" width="16.7109375" style="141" customWidth="1"/>
    <col min="16132" max="16132" width="17" style="141" customWidth="1"/>
    <col min="16133" max="16133" width="11.7109375" style="141" customWidth="1"/>
    <col min="16134" max="16134" width="15.5703125" style="141" customWidth="1"/>
    <col min="16135" max="16384" width="8" style="141"/>
  </cols>
  <sheetData>
    <row r="1" spans="1:10" ht="8.25" customHeight="1" x14ac:dyDescent="0.2">
      <c r="C1" s="345"/>
      <c r="D1" s="345"/>
      <c r="E1" s="345"/>
      <c r="F1" s="345"/>
    </row>
    <row r="2" spans="1:10" ht="27" customHeight="1" x14ac:dyDescent="0.2">
      <c r="A2" s="346" t="s">
        <v>175</v>
      </c>
      <c r="B2" s="346"/>
      <c r="C2" s="346"/>
      <c r="D2" s="346"/>
      <c r="E2" s="346"/>
      <c r="F2" s="346"/>
    </row>
    <row r="3" spans="1:10" ht="28.5" customHeight="1" x14ac:dyDescent="0.2">
      <c r="A3" s="347" t="s">
        <v>206</v>
      </c>
      <c r="B3" s="347"/>
      <c r="C3" s="347"/>
      <c r="D3" s="347"/>
      <c r="E3" s="347"/>
      <c r="F3" s="347"/>
    </row>
    <row r="4" spans="1:10" s="142" customFormat="1" ht="33.75" customHeight="1" x14ac:dyDescent="0.2">
      <c r="A4" s="350" t="s">
        <v>92</v>
      </c>
      <c r="B4" s="350"/>
      <c r="C4" s="350"/>
      <c r="D4" s="350"/>
      <c r="E4" s="350"/>
      <c r="F4" s="350"/>
    </row>
    <row r="5" spans="1:10" s="142" customFormat="1" ht="42.75" customHeight="1" x14ac:dyDescent="0.2">
      <c r="A5" s="348" t="s">
        <v>159</v>
      </c>
      <c r="B5" s="351" t="s">
        <v>114</v>
      </c>
      <c r="C5" s="349" t="s">
        <v>104</v>
      </c>
      <c r="D5" s="343" t="s">
        <v>169</v>
      </c>
      <c r="E5" s="349" t="s">
        <v>94</v>
      </c>
      <c r="F5" s="343" t="s">
        <v>170</v>
      </c>
    </row>
    <row r="6" spans="1:10" s="142" customFormat="1" ht="37.5" customHeight="1" x14ac:dyDescent="0.2">
      <c r="A6" s="348"/>
      <c r="B6" s="352"/>
      <c r="C6" s="349" t="s">
        <v>104</v>
      </c>
      <c r="D6" s="344"/>
      <c r="E6" s="349" t="s">
        <v>94</v>
      </c>
      <c r="F6" s="344"/>
    </row>
    <row r="7" spans="1:10" s="143" customFormat="1" ht="18.75" customHeight="1" x14ac:dyDescent="0.2">
      <c r="A7" s="296" t="s">
        <v>80</v>
      </c>
      <c r="B7" s="296">
        <v>1</v>
      </c>
      <c r="C7" s="297">
        <v>2</v>
      </c>
      <c r="D7" s="297">
        <v>3</v>
      </c>
      <c r="E7" s="297">
        <v>4</v>
      </c>
      <c r="F7" s="297">
        <v>5</v>
      </c>
    </row>
    <row r="8" spans="1:10" s="142" customFormat="1" ht="43.5" customHeight="1" x14ac:dyDescent="0.2">
      <c r="A8" s="258" t="s">
        <v>161</v>
      </c>
      <c r="B8" s="293">
        <v>22</v>
      </c>
      <c r="C8" s="259">
        <v>12.8</v>
      </c>
      <c r="D8" s="294">
        <v>58.3</v>
      </c>
      <c r="E8" s="260">
        <v>9.1999999999999993</v>
      </c>
      <c r="F8" s="268">
        <v>41.7</v>
      </c>
    </row>
    <row r="9" spans="1:10" s="142" customFormat="1" ht="61.5" customHeight="1" x14ac:dyDescent="0.2">
      <c r="A9" s="261" t="s">
        <v>205</v>
      </c>
      <c r="B9" s="293">
        <v>4</v>
      </c>
      <c r="C9" s="259">
        <v>1.9</v>
      </c>
      <c r="D9" s="294">
        <v>46</v>
      </c>
      <c r="E9" s="260">
        <v>2.2000000000000002</v>
      </c>
      <c r="F9" s="268">
        <v>54</v>
      </c>
      <c r="H9" s="262"/>
    </row>
    <row r="10" spans="1:10" s="142" customFormat="1" ht="45" customHeight="1" x14ac:dyDescent="0.2">
      <c r="A10" s="263" t="s">
        <v>162</v>
      </c>
      <c r="B10" s="293">
        <v>2.2999999999999998</v>
      </c>
      <c r="C10" s="259">
        <v>0.8</v>
      </c>
      <c r="D10" s="294">
        <v>35.700000000000003</v>
      </c>
      <c r="E10" s="260">
        <v>1.5</v>
      </c>
      <c r="F10" s="268">
        <v>64.3</v>
      </c>
      <c r="J10" s="262"/>
    </row>
    <row r="11" spans="1:10" s="142" customFormat="1" ht="63" customHeight="1" x14ac:dyDescent="0.2">
      <c r="A11" s="263" t="s">
        <v>163</v>
      </c>
      <c r="B11" s="293">
        <v>3.1</v>
      </c>
      <c r="C11" s="259">
        <v>1.3</v>
      </c>
      <c r="D11" s="294">
        <v>42.6</v>
      </c>
      <c r="E11" s="260">
        <v>1.8</v>
      </c>
      <c r="F11" s="268">
        <v>57.4</v>
      </c>
    </row>
    <row r="12" spans="1:10" s="142" customFormat="1" ht="67.5" customHeight="1" x14ac:dyDescent="0.2">
      <c r="A12" s="263" t="s">
        <v>164</v>
      </c>
      <c r="B12" s="293">
        <v>19</v>
      </c>
      <c r="C12" s="259">
        <v>10.9</v>
      </c>
      <c r="D12" s="294">
        <v>57.1</v>
      </c>
      <c r="E12" s="260">
        <v>8.1999999999999993</v>
      </c>
      <c r="F12" s="268">
        <v>42.9</v>
      </c>
      <c r="G12" s="262"/>
    </row>
    <row r="13" spans="1:10" s="142" customFormat="1" ht="27" customHeight="1" x14ac:dyDescent="0.2">
      <c r="A13" s="263"/>
      <c r="B13" s="340" t="s">
        <v>207</v>
      </c>
      <c r="C13" s="341"/>
      <c r="D13" s="341"/>
      <c r="E13" s="341"/>
      <c r="F13" s="342"/>
      <c r="G13" s="262"/>
    </row>
    <row r="14" spans="1:10" s="142" customFormat="1" ht="51.75" customHeight="1" x14ac:dyDescent="0.2">
      <c r="A14" s="264" t="s">
        <v>91</v>
      </c>
      <c r="B14" s="293">
        <v>13</v>
      </c>
      <c r="C14" s="265">
        <v>7.9</v>
      </c>
      <c r="D14" s="295">
        <v>60.4</v>
      </c>
      <c r="E14" s="265">
        <v>5.2</v>
      </c>
      <c r="F14" s="269">
        <v>39.6</v>
      </c>
      <c r="G14" s="262"/>
    </row>
    <row r="15" spans="1:10" s="142" customFormat="1" ht="39.75" customHeight="1" x14ac:dyDescent="0.2">
      <c r="A15" s="264" t="s">
        <v>171</v>
      </c>
      <c r="B15" s="293">
        <v>10.6</v>
      </c>
      <c r="C15" s="265">
        <v>6.4</v>
      </c>
      <c r="D15" s="295">
        <v>60.2</v>
      </c>
      <c r="E15" s="265">
        <v>4.2</v>
      </c>
      <c r="F15" s="269">
        <v>39.799999999999997</v>
      </c>
    </row>
    <row r="16" spans="1:10" s="142" customFormat="1" ht="15.75" customHeight="1" x14ac:dyDescent="0.2">
      <c r="A16" s="141"/>
      <c r="B16" s="141"/>
      <c r="C16" s="266"/>
      <c r="D16" s="266"/>
      <c r="E16" s="266"/>
      <c r="F16" s="141"/>
    </row>
    <row r="17" spans="5:5" ht="15" customHeight="1" x14ac:dyDescent="0.2">
      <c r="E17" s="266"/>
    </row>
  </sheetData>
  <mergeCells count="11">
    <mergeCell ref="B13:F13"/>
    <mergeCell ref="F5:F6"/>
    <mergeCell ref="C1:F1"/>
    <mergeCell ref="A2:F2"/>
    <mergeCell ref="A3:F3"/>
    <mergeCell ref="A5:A6"/>
    <mergeCell ref="C5:C6"/>
    <mergeCell ref="E5:E6"/>
    <mergeCell ref="A4:F4"/>
    <mergeCell ref="D5:D6"/>
    <mergeCell ref="B5:B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view="pageBreakPreview" topLeftCell="A4" zoomScale="76" zoomScaleNormal="70" zoomScaleSheetLayoutView="76" workbookViewId="0">
      <selection activeCell="B15" sqref="B15:D16"/>
    </sheetView>
  </sheetViews>
  <sheetFormatPr defaultColWidth="8" defaultRowHeight="12.75" x14ac:dyDescent="0.2"/>
  <cols>
    <col min="1" max="1" width="49.28515625" style="141" customWidth="1"/>
    <col min="2" max="3" width="13.42578125" style="141" customWidth="1"/>
    <col min="4" max="4" width="17.42578125" style="141" customWidth="1"/>
    <col min="5" max="7" width="8" style="141"/>
    <col min="8" max="8" width="12" style="141" bestFit="1" customWidth="1"/>
    <col min="9" max="16384" width="8" style="141"/>
  </cols>
  <sheetData>
    <row r="1" spans="1:8" ht="43.5" customHeight="1" x14ac:dyDescent="0.3">
      <c r="A1" s="353" t="s">
        <v>155</v>
      </c>
      <c r="B1" s="353"/>
      <c r="C1" s="353"/>
      <c r="D1" s="353"/>
    </row>
    <row r="2" spans="1:8" ht="20.25" x14ac:dyDescent="0.3">
      <c r="A2" s="354" t="s">
        <v>92</v>
      </c>
      <c r="B2" s="354"/>
      <c r="C2" s="354"/>
      <c r="D2" s="354"/>
    </row>
    <row r="3" spans="1:8" s="142" customFormat="1" ht="18.75" customHeight="1" thickBot="1" x14ac:dyDescent="0.25">
      <c r="A3" s="144"/>
      <c r="B3" s="144"/>
      <c r="C3" s="144"/>
      <c r="D3" s="144"/>
    </row>
    <row r="4" spans="1:8" s="142" customFormat="1" ht="60" customHeight="1" x14ac:dyDescent="0.2">
      <c r="A4" s="226"/>
      <c r="B4" s="227" t="s">
        <v>104</v>
      </c>
      <c r="C4" s="228" t="s">
        <v>94</v>
      </c>
      <c r="D4" s="229" t="s">
        <v>93</v>
      </c>
    </row>
    <row r="5" spans="1:8" s="174" customFormat="1" x14ac:dyDescent="0.2">
      <c r="A5" s="230" t="s">
        <v>80</v>
      </c>
      <c r="B5" s="189">
        <v>1</v>
      </c>
      <c r="C5" s="175">
        <v>2</v>
      </c>
      <c r="D5" s="231">
        <v>3</v>
      </c>
    </row>
    <row r="6" spans="1:8" s="143" customFormat="1" ht="63.75" customHeight="1" thickBot="1" x14ac:dyDescent="0.25">
      <c r="A6" s="359" t="s">
        <v>105</v>
      </c>
      <c r="B6" s="360"/>
      <c r="C6" s="360"/>
      <c r="D6" s="361"/>
    </row>
    <row r="7" spans="1:8" s="143" customFormat="1" ht="38.25" thickTop="1" x14ac:dyDescent="0.2">
      <c r="A7" s="232" t="s">
        <v>151</v>
      </c>
      <c r="B7" s="190">
        <v>417.3</v>
      </c>
      <c r="C7" s="145">
        <v>275.60000000000002</v>
      </c>
      <c r="D7" s="233">
        <v>39.774859287054412</v>
      </c>
      <c r="F7" s="143">
        <v>692.9</v>
      </c>
      <c r="H7" s="192">
        <f>C7/F7*100</f>
        <v>39.774859287054412</v>
      </c>
    </row>
    <row r="8" spans="1:8" s="143" customFormat="1" ht="38.25" thickBot="1" x14ac:dyDescent="0.25">
      <c r="A8" s="234" t="s">
        <v>85</v>
      </c>
      <c r="B8" s="190">
        <v>95.1</v>
      </c>
      <c r="C8" s="146">
        <v>104.7</v>
      </c>
      <c r="D8" s="235">
        <v>52.402402402402402</v>
      </c>
      <c r="F8" s="143">
        <v>199.8</v>
      </c>
      <c r="H8" s="192">
        <f t="shared" ref="H8:H16" si="0">C8/F8*100</f>
        <v>52.402402402402402</v>
      </c>
    </row>
    <row r="9" spans="1:8" s="143" customFormat="1" ht="38.25" hidden="1" thickBot="1" x14ac:dyDescent="0.25">
      <c r="A9" s="236" t="s">
        <v>86</v>
      </c>
      <c r="B9" s="190">
        <v>2531.3000000000002</v>
      </c>
      <c r="C9" s="147">
        <v>777.7</v>
      </c>
      <c r="D9" s="237">
        <v>23.502568751888788</v>
      </c>
      <c r="F9" s="143">
        <v>3309</v>
      </c>
      <c r="H9" s="192">
        <f t="shared" si="0"/>
        <v>23.502568751888788</v>
      </c>
    </row>
    <row r="10" spans="1:8" s="143" customFormat="1" ht="20.25" thickTop="1" thickBot="1" x14ac:dyDescent="0.25">
      <c r="A10" s="355" t="s">
        <v>87</v>
      </c>
      <c r="B10" s="356"/>
      <c r="C10" s="356"/>
      <c r="D10" s="357"/>
      <c r="H10" s="192"/>
    </row>
    <row r="11" spans="1:8" s="142" customFormat="1" ht="43.5" customHeight="1" thickTop="1" x14ac:dyDescent="0.2">
      <c r="A11" s="238" t="s">
        <v>88</v>
      </c>
      <c r="B11" s="191">
        <v>573</v>
      </c>
      <c r="C11" s="148">
        <v>397.4</v>
      </c>
      <c r="D11" s="239">
        <v>40.952184666117063</v>
      </c>
      <c r="F11" s="142">
        <v>970.4</v>
      </c>
      <c r="H11" s="192">
        <f>C11/F11*100</f>
        <v>40.952184666117063</v>
      </c>
    </row>
    <row r="12" spans="1:8" s="142" customFormat="1" ht="24.75" customHeight="1" x14ac:dyDescent="0.2">
      <c r="A12" s="240" t="s">
        <v>89</v>
      </c>
      <c r="B12" s="191">
        <v>195.9</v>
      </c>
      <c r="C12" s="149">
        <v>162.69999999999999</v>
      </c>
      <c r="D12" s="241">
        <v>45.37088678192972</v>
      </c>
      <c r="F12" s="142">
        <v>358.6</v>
      </c>
      <c r="H12" s="192">
        <f t="shared" si="0"/>
        <v>45.37088678192972</v>
      </c>
    </row>
    <row r="13" spans="1:8" s="142" customFormat="1" ht="20.25" x14ac:dyDescent="0.2">
      <c r="A13" s="242" t="s">
        <v>90</v>
      </c>
      <c r="B13" s="251">
        <v>75.400000000000006</v>
      </c>
      <c r="C13" s="250">
        <v>77.099999999999994</v>
      </c>
      <c r="D13" s="254">
        <v>50.557377049180317</v>
      </c>
      <c r="F13" s="142">
        <v>152.5</v>
      </c>
      <c r="H13" s="192">
        <f t="shared" si="0"/>
        <v>50.557377049180317</v>
      </c>
    </row>
    <row r="14" spans="1:8" s="142" customFormat="1" ht="37.5" x14ac:dyDescent="0.2">
      <c r="A14" s="242" t="s">
        <v>85</v>
      </c>
      <c r="B14" s="191">
        <v>93.5</v>
      </c>
      <c r="C14" s="150">
        <v>102.9</v>
      </c>
      <c r="D14" s="243">
        <v>52.393075356415473</v>
      </c>
      <c r="F14" s="142">
        <v>196.4</v>
      </c>
      <c r="H14" s="192">
        <f t="shared" si="0"/>
        <v>52.393075356415473</v>
      </c>
    </row>
    <row r="15" spans="1:8" s="142" customFormat="1" ht="37.5" x14ac:dyDescent="0.2">
      <c r="A15" s="242" t="s">
        <v>86</v>
      </c>
      <c r="B15" s="191">
        <v>546.1</v>
      </c>
      <c r="C15" s="150">
        <v>382.9</v>
      </c>
      <c r="D15" s="243">
        <v>41.216361679224974</v>
      </c>
      <c r="F15" s="142">
        <v>929</v>
      </c>
      <c r="H15" s="192">
        <f>C15/F15*100</f>
        <v>41.216361679224974</v>
      </c>
    </row>
    <row r="16" spans="1:8" s="142" customFormat="1" ht="38.25" thickBot="1" x14ac:dyDescent="0.25">
      <c r="A16" s="244" t="s">
        <v>91</v>
      </c>
      <c r="B16" s="245">
        <v>174.7</v>
      </c>
      <c r="C16" s="246">
        <v>107.2</v>
      </c>
      <c r="D16" s="247">
        <v>38.027669386307203</v>
      </c>
      <c r="F16" s="142">
        <v>281.89999999999998</v>
      </c>
      <c r="H16" s="192">
        <f t="shared" si="0"/>
        <v>38.027669386307203</v>
      </c>
    </row>
    <row r="17" spans="1:4" ht="25.5" customHeight="1" x14ac:dyDescent="0.25">
      <c r="A17" s="358"/>
      <c r="B17" s="358"/>
      <c r="C17" s="358"/>
      <c r="D17" s="358"/>
    </row>
  </sheetData>
  <mergeCells count="5">
    <mergeCell ref="A1:D1"/>
    <mergeCell ref="A2:D2"/>
    <mergeCell ref="A10:D10"/>
    <mergeCell ref="A17:D17"/>
    <mergeCell ref="A6:D6"/>
  </mergeCells>
  <phoneticPr fontId="56" type="noConversion"/>
  <printOptions horizontalCentered="1" verticalCentered="1"/>
  <pageMargins left="0.39370078740157483" right="0" top="0.19685039370078741" bottom="0" header="0.19685039370078741" footer="0.23622047244094491"/>
  <pageSetup paperSize="9" scale="11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88"/>
  <sheetViews>
    <sheetView tabSelected="1" view="pageBreakPreview" zoomScale="80" zoomScaleNormal="100" zoomScaleSheetLayoutView="80" workbookViewId="0">
      <pane xSplit="1" ySplit="6" topLeftCell="B7" activePane="bottomRight" state="frozen"/>
      <selection activeCell="E8" sqref="E8"/>
      <selection pane="topRight" activeCell="E8" sqref="E8"/>
      <selection pane="bottomLeft" activeCell="E8" sqref="E8"/>
      <selection pane="bottomRight" activeCell="G7" sqref="G7"/>
    </sheetView>
  </sheetViews>
  <sheetFormatPr defaultRowHeight="14.25" x14ac:dyDescent="0.2"/>
  <cols>
    <col min="1" max="1" width="26.140625" style="334" customWidth="1"/>
    <col min="2" max="2" width="12.85546875" style="334" customWidth="1"/>
    <col min="3" max="3" width="12.140625" style="334" customWidth="1"/>
    <col min="4" max="4" width="14.42578125" style="334" customWidth="1"/>
    <col min="5" max="5" width="11.42578125" style="334" customWidth="1"/>
    <col min="6" max="6" width="13.140625" style="334" customWidth="1"/>
    <col min="7" max="7" width="14.5703125" style="334" customWidth="1"/>
    <col min="8" max="8" width="11" style="334" customWidth="1"/>
    <col min="9" max="9" width="12.28515625" style="334" customWidth="1"/>
    <col min="10" max="10" width="14.28515625" style="334" customWidth="1"/>
    <col min="11" max="11" width="11.42578125" style="334" customWidth="1"/>
    <col min="12" max="12" width="12.42578125" style="334" customWidth="1"/>
    <col min="13" max="13" width="14.42578125" style="334" customWidth="1"/>
    <col min="14" max="14" width="11.7109375" style="334" customWidth="1"/>
    <col min="15" max="15" width="13" style="334" customWidth="1"/>
    <col min="16" max="16" width="15.28515625" style="334" customWidth="1"/>
    <col min="17" max="16384" width="9.140625" style="334"/>
  </cols>
  <sheetData>
    <row r="1" spans="1:16" s="298" customFormat="1" ht="25.5" customHeight="1" x14ac:dyDescent="0.25">
      <c r="A1" s="364" t="s">
        <v>172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1:16" s="298" customFormat="1" ht="23.25" customHeight="1" x14ac:dyDescent="0.25">
      <c r="A2" s="364" t="s">
        <v>208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</row>
    <row r="3" spans="1:16" s="300" customFormat="1" ht="9" customHeight="1" thickBot="1" x14ac:dyDescent="0.25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</row>
    <row r="4" spans="1:16" s="301" customFormat="1" ht="63.75" customHeight="1" x14ac:dyDescent="0.2">
      <c r="A4" s="362"/>
      <c r="B4" s="365" t="s">
        <v>165</v>
      </c>
      <c r="C4" s="365"/>
      <c r="D4" s="365"/>
      <c r="E4" s="365" t="s">
        <v>167</v>
      </c>
      <c r="F4" s="365"/>
      <c r="G4" s="365"/>
      <c r="H4" s="365" t="s">
        <v>110</v>
      </c>
      <c r="I4" s="365"/>
      <c r="J4" s="365"/>
      <c r="K4" s="365" t="s">
        <v>166</v>
      </c>
      <c r="L4" s="365"/>
      <c r="M4" s="365"/>
      <c r="N4" s="365" t="s">
        <v>168</v>
      </c>
      <c r="O4" s="365"/>
      <c r="P4" s="366"/>
    </row>
    <row r="5" spans="1:16" s="301" customFormat="1" ht="49.5" customHeight="1" x14ac:dyDescent="0.2">
      <c r="A5" s="363"/>
      <c r="B5" s="302" t="s">
        <v>114</v>
      </c>
      <c r="C5" s="303" t="s">
        <v>173</v>
      </c>
      <c r="D5" s="303" t="s">
        <v>174</v>
      </c>
      <c r="E5" s="304" t="s">
        <v>114</v>
      </c>
      <c r="F5" s="305" t="s">
        <v>173</v>
      </c>
      <c r="G5" s="305" t="s">
        <v>174</v>
      </c>
      <c r="H5" s="304" t="s">
        <v>114</v>
      </c>
      <c r="I5" s="305" t="s">
        <v>173</v>
      </c>
      <c r="J5" s="305" t="s">
        <v>174</v>
      </c>
      <c r="K5" s="305" t="s">
        <v>114</v>
      </c>
      <c r="L5" s="305" t="s">
        <v>173</v>
      </c>
      <c r="M5" s="305" t="s">
        <v>174</v>
      </c>
      <c r="N5" s="305" t="s">
        <v>114</v>
      </c>
      <c r="O5" s="305" t="s">
        <v>173</v>
      </c>
      <c r="P5" s="306" t="s">
        <v>174</v>
      </c>
    </row>
    <row r="6" spans="1:16" s="309" customFormat="1" ht="11.25" x14ac:dyDescent="0.2">
      <c r="A6" s="307" t="s">
        <v>96</v>
      </c>
      <c r="B6" s="308">
        <v>1</v>
      </c>
      <c r="C6" s="308">
        <v>2</v>
      </c>
      <c r="D6" s="308">
        <v>3</v>
      </c>
      <c r="E6" s="308">
        <v>4</v>
      </c>
      <c r="F6" s="308">
        <v>5</v>
      </c>
      <c r="G6" s="308">
        <v>6</v>
      </c>
      <c r="H6" s="308">
        <v>7</v>
      </c>
      <c r="I6" s="308">
        <v>8</v>
      </c>
      <c r="J6" s="308">
        <v>9</v>
      </c>
      <c r="K6" s="308">
        <v>10</v>
      </c>
      <c r="L6" s="308">
        <v>11</v>
      </c>
      <c r="M6" s="308">
        <v>12</v>
      </c>
      <c r="N6" s="308">
        <v>13</v>
      </c>
      <c r="O6" s="308">
        <v>14</v>
      </c>
      <c r="P6" s="308">
        <v>15</v>
      </c>
    </row>
    <row r="7" spans="1:16" s="315" customFormat="1" ht="25.5" customHeight="1" x14ac:dyDescent="0.2">
      <c r="A7" s="310" t="s">
        <v>176</v>
      </c>
      <c r="B7" s="311">
        <f>SUM(B8:B35)</f>
        <v>21998</v>
      </c>
      <c r="C7" s="312">
        <v>58.328029820892816</v>
      </c>
      <c r="D7" s="312">
        <v>41.671970179107191</v>
      </c>
      <c r="E7" s="313">
        <f>SUM(E8:E35)</f>
        <v>4045</v>
      </c>
      <c r="F7" s="312">
        <v>45.982694684796044</v>
      </c>
      <c r="G7" s="312">
        <v>54.017305315203956</v>
      </c>
      <c r="H7" s="313">
        <f>SUM(H8:H35)</f>
        <v>19042</v>
      </c>
      <c r="I7" s="312">
        <v>57.121100724713791</v>
      </c>
      <c r="J7" s="312">
        <v>42.878899275286209</v>
      </c>
      <c r="K7" s="313">
        <f>SUM(K8:K35)</f>
        <v>2272</v>
      </c>
      <c r="L7" s="312">
        <v>35.739436619718312</v>
      </c>
      <c r="M7" s="312">
        <v>64.260563380281681</v>
      </c>
      <c r="N7" s="313">
        <f>SUM(N8:N35)</f>
        <v>3053</v>
      </c>
      <c r="O7" s="312">
        <v>42.613822469701937</v>
      </c>
      <c r="P7" s="314">
        <v>57.386177530298063</v>
      </c>
    </row>
    <row r="8" spans="1:16" s="320" customFormat="1" ht="25.5" customHeight="1" x14ac:dyDescent="0.2">
      <c r="A8" s="316" t="s">
        <v>177</v>
      </c>
      <c r="B8" s="317">
        <v>338</v>
      </c>
      <c r="C8" s="318">
        <v>43.19526627218935</v>
      </c>
      <c r="D8" s="318">
        <v>56.80473372781065</v>
      </c>
      <c r="E8" s="313">
        <v>76</v>
      </c>
      <c r="F8" s="318">
        <v>28.947368421052634</v>
      </c>
      <c r="G8" s="318">
        <v>71.05263157894737</v>
      </c>
      <c r="H8" s="313">
        <v>288</v>
      </c>
      <c r="I8" s="318">
        <v>40.972222222222221</v>
      </c>
      <c r="J8" s="318">
        <v>59.027777777777779</v>
      </c>
      <c r="K8" s="313">
        <v>21</v>
      </c>
      <c r="L8" s="318">
        <v>28.571428571428569</v>
      </c>
      <c r="M8" s="318">
        <v>71.428571428571431</v>
      </c>
      <c r="N8" s="313">
        <v>65</v>
      </c>
      <c r="O8" s="318">
        <v>38.461538461538467</v>
      </c>
      <c r="P8" s="319">
        <v>61.53846153846154</v>
      </c>
    </row>
    <row r="9" spans="1:16" s="321" customFormat="1" ht="25.5" customHeight="1" x14ac:dyDescent="0.2">
      <c r="A9" s="316" t="s">
        <v>178</v>
      </c>
      <c r="B9" s="317">
        <v>548</v>
      </c>
      <c r="C9" s="318">
        <v>47.445255474452551</v>
      </c>
      <c r="D9" s="318">
        <v>52.554744525547449</v>
      </c>
      <c r="E9" s="313">
        <v>120</v>
      </c>
      <c r="F9" s="318">
        <v>28.333333333333332</v>
      </c>
      <c r="G9" s="318">
        <v>71.666666666666671</v>
      </c>
      <c r="H9" s="313">
        <v>475</v>
      </c>
      <c r="I9" s="318">
        <v>46.94736842105263</v>
      </c>
      <c r="J9" s="318">
        <v>53.05263157894737</v>
      </c>
      <c r="K9" s="313">
        <v>89</v>
      </c>
      <c r="L9" s="318">
        <v>16.853932584269664</v>
      </c>
      <c r="M9" s="318">
        <v>83.146067415730343</v>
      </c>
      <c r="N9" s="313">
        <v>144</v>
      </c>
      <c r="O9" s="318">
        <v>59.722222222222221</v>
      </c>
      <c r="P9" s="319">
        <v>40.277777777777779</v>
      </c>
    </row>
    <row r="10" spans="1:16" s="320" customFormat="1" ht="25.5" customHeight="1" x14ac:dyDescent="0.2">
      <c r="A10" s="316" t="s">
        <v>179</v>
      </c>
      <c r="B10" s="317">
        <v>367</v>
      </c>
      <c r="C10" s="318">
        <v>63.21525885558583</v>
      </c>
      <c r="D10" s="318">
        <v>36.78474114441417</v>
      </c>
      <c r="E10" s="313">
        <v>63</v>
      </c>
      <c r="F10" s="318">
        <v>73.015873015873012</v>
      </c>
      <c r="G10" s="318">
        <v>26.984126984126984</v>
      </c>
      <c r="H10" s="313">
        <v>299</v>
      </c>
      <c r="I10" s="318">
        <v>62.207357859531776</v>
      </c>
      <c r="J10" s="318">
        <v>37.792642140468232</v>
      </c>
      <c r="K10" s="313">
        <v>29</v>
      </c>
      <c r="L10" s="318">
        <v>75.862068965517238</v>
      </c>
      <c r="M10" s="318">
        <v>24.137931034482758</v>
      </c>
      <c r="N10" s="313">
        <v>85</v>
      </c>
      <c r="O10" s="318">
        <v>71.764705882352942</v>
      </c>
      <c r="P10" s="319">
        <v>28.235294117647058</v>
      </c>
    </row>
    <row r="11" spans="1:16" s="320" customFormat="1" ht="25.5" customHeight="1" x14ac:dyDescent="0.2">
      <c r="A11" s="316" t="s">
        <v>180</v>
      </c>
      <c r="B11" s="317">
        <v>497</v>
      </c>
      <c r="C11" s="318">
        <v>61.770623742454731</v>
      </c>
      <c r="D11" s="318">
        <v>38.229376257545269</v>
      </c>
      <c r="E11" s="313">
        <v>102</v>
      </c>
      <c r="F11" s="318">
        <v>57.843137254901968</v>
      </c>
      <c r="G11" s="318">
        <v>42.156862745098039</v>
      </c>
      <c r="H11" s="313">
        <v>406</v>
      </c>
      <c r="I11" s="318">
        <v>60.591133004926114</v>
      </c>
      <c r="J11" s="318">
        <v>39.408866995073893</v>
      </c>
      <c r="K11" s="313">
        <v>43</v>
      </c>
      <c r="L11" s="318">
        <v>55.813953488372093</v>
      </c>
      <c r="M11" s="318">
        <v>44.186046511627907</v>
      </c>
      <c r="N11" s="313">
        <v>46</v>
      </c>
      <c r="O11" s="318">
        <v>60.869565217391312</v>
      </c>
      <c r="P11" s="319">
        <v>39.130434782608695</v>
      </c>
    </row>
    <row r="12" spans="1:16" s="320" customFormat="1" ht="25.5" customHeight="1" x14ac:dyDescent="0.2">
      <c r="A12" s="316" t="s">
        <v>181</v>
      </c>
      <c r="B12" s="317">
        <v>1214</v>
      </c>
      <c r="C12" s="318">
        <v>33.113673805601316</v>
      </c>
      <c r="D12" s="318">
        <v>66.886326194398677</v>
      </c>
      <c r="E12" s="313">
        <v>300</v>
      </c>
      <c r="F12" s="318">
        <v>24.666666666666668</v>
      </c>
      <c r="G12" s="318">
        <v>75.333333333333329</v>
      </c>
      <c r="H12" s="313">
        <v>1061</v>
      </c>
      <c r="I12" s="318">
        <v>33.364750235626765</v>
      </c>
      <c r="J12" s="318">
        <v>66.635249764373228</v>
      </c>
      <c r="K12" s="313">
        <v>225</v>
      </c>
      <c r="L12" s="318">
        <v>23.555555555555554</v>
      </c>
      <c r="M12" s="318">
        <v>76.444444444444443</v>
      </c>
      <c r="N12" s="313">
        <v>298</v>
      </c>
      <c r="O12" s="318">
        <v>14.093959731543624</v>
      </c>
      <c r="P12" s="319">
        <v>85.90604026845638</v>
      </c>
    </row>
    <row r="13" spans="1:16" s="320" customFormat="1" ht="25.5" customHeight="1" x14ac:dyDescent="0.2">
      <c r="A13" s="316" t="s">
        <v>182</v>
      </c>
      <c r="B13" s="317">
        <v>947</v>
      </c>
      <c r="C13" s="318">
        <v>46.462513199577614</v>
      </c>
      <c r="D13" s="318">
        <v>53.537486800422386</v>
      </c>
      <c r="E13" s="313">
        <v>167</v>
      </c>
      <c r="F13" s="318">
        <v>31.736526946107784</v>
      </c>
      <c r="G13" s="318">
        <v>68.263473053892227</v>
      </c>
      <c r="H13" s="313">
        <v>867</v>
      </c>
      <c r="I13" s="318">
        <v>45.790080738177622</v>
      </c>
      <c r="J13" s="318">
        <v>54.209919261822378</v>
      </c>
      <c r="K13" s="313">
        <v>52</v>
      </c>
      <c r="L13" s="318">
        <v>36.538461538461533</v>
      </c>
      <c r="M13" s="318">
        <v>63.46153846153846</v>
      </c>
      <c r="N13" s="313">
        <v>178</v>
      </c>
      <c r="O13" s="318">
        <v>53.932584269662918</v>
      </c>
      <c r="P13" s="319">
        <v>46.067415730337082</v>
      </c>
    </row>
    <row r="14" spans="1:16" s="320" customFormat="1" ht="25.5" customHeight="1" x14ac:dyDescent="0.2">
      <c r="A14" s="316" t="s">
        <v>183</v>
      </c>
      <c r="B14" s="317">
        <v>393</v>
      </c>
      <c r="C14" s="318">
        <v>35.368956743002542</v>
      </c>
      <c r="D14" s="318">
        <v>64.631043256997458</v>
      </c>
      <c r="E14" s="313">
        <v>75</v>
      </c>
      <c r="F14" s="318">
        <v>49.333333333333336</v>
      </c>
      <c r="G14" s="318">
        <v>50.666666666666671</v>
      </c>
      <c r="H14" s="313">
        <v>370</v>
      </c>
      <c r="I14" s="318">
        <v>34.054054054054056</v>
      </c>
      <c r="J14" s="318">
        <v>65.945945945945951</v>
      </c>
      <c r="K14" s="313">
        <v>29</v>
      </c>
      <c r="L14" s="318">
        <v>37.931034482758619</v>
      </c>
      <c r="M14" s="318">
        <v>62.068965517241381</v>
      </c>
      <c r="N14" s="313">
        <v>75</v>
      </c>
      <c r="O14" s="318">
        <v>48</v>
      </c>
      <c r="P14" s="319">
        <v>52</v>
      </c>
    </row>
    <row r="15" spans="1:16" s="320" customFormat="1" ht="25.5" customHeight="1" x14ac:dyDescent="0.2">
      <c r="A15" s="316" t="s">
        <v>184</v>
      </c>
      <c r="B15" s="317">
        <v>311</v>
      </c>
      <c r="C15" s="318">
        <v>57.556270096463024</v>
      </c>
      <c r="D15" s="318">
        <v>42.443729903536976</v>
      </c>
      <c r="E15" s="313">
        <v>42</v>
      </c>
      <c r="F15" s="318">
        <v>64.285714285714292</v>
      </c>
      <c r="G15" s="318">
        <v>35.714285714285715</v>
      </c>
      <c r="H15" s="313">
        <v>296</v>
      </c>
      <c r="I15" s="318">
        <v>58.445945945945944</v>
      </c>
      <c r="J15" s="318">
        <v>41.554054054054049</v>
      </c>
      <c r="K15" s="313">
        <v>17</v>
      </c>
      <c r="L15" s="318">
        <v>35.294117647058826</v>
      </c>
      <c r="M15" s="318">
        <v>64.705882352941174</v>
      </c>
      <c r="N15" s="313">
        <v>55</v>
      </c>
      <c r="O15" s="318">
        <v>20</v>
      </c>
      <c r="P15" s="319">
        <v>80</v>
      </c>
    </row>
    <row r="16" spans="1:16" s="320" customFormat="1" ht="25.5" customHeight="1" x14ac:dyDescent="0.2">
      <c r="A16" s="316" t="s">
        <v>185</v>
      </c>
      <c r="B16" s="317">
        <v>1041</v>
      </c>
      <c r="C16" s="318">
        <v>62.824207492795395</v>
      </c>
      <c r="D16" s="318">
        <v>37.175792507204612</v>
      </c>
      <c r="E16" s="313">
        <v>74</v>
      </c>
      <c r="F16" s="318">
        <v>58.108108108108105</v>
      </c>
      <c r="G16" s="318">
        <v>41.891891891891895</v>
      </c>
      <c r="H16" s="313">
        <v>838</v>
      </c>
      <c r="I16" s="318">
        <v>63.484486873508352</v>
      </c>
      <c r="J16" s="318">
        <v>36.515513126491648</v>
      </c>
      <c r="K16" s="313">
        <v>21</v>
      </c>
      <c r="L16" s="318">
        <v>61.904761904761905</v>
      </c>
      <c r="M16" s="318">
        <v>38.095238095238095</v>
      </c>
      <c r="N16" s="313">
        <v>51</v>
      </c>
      <c r="O16" s="318">
        <v>74.509803921568633</v>
      </c>
      <c r="P16" s="319">
        <v>25.490196078431371</v>
      </c>
    </row>
    <row r="17" spans="1:16" s="320" customFormat="1" ht="36" customHeight="1" x14ac:dyDescent="0.2">
      <c r="A17" s="322" t="s">
        <v>186</v>
      </c>
      <c r="B17" s="317">
        <v>433</v>
      </c>
      <c r="C17" s="318">
        <v>39.030023094688218</v>
      </c>
      <c r="D17" s="318">
        <v>60.969976905311775</v>
      </c>
      <c r="E17" s="313">
        <v>36</v>
      </c>
      <c r="F17" s="318">
        <v>30.555555555555557</v>
      </c>
      <c r="G17" s="318">
        <v>69.444444444444443</v>
      </c>
      <c r="H17" s="313">
        <v>418</v>
      </c>
      <c r="I17" s="318">
        <v>38.995215311004785</v>
      </c>
      <c r="J17" s="318">
        <v>61.004784688995215</v>
      </c>
      <c r="K17" s="313">
        <v>7</v>
      </c>
      <c r="L17" s="318">
        <v>28.571428571428569</v>
      </c>
      <c r="M17" s="318">
        <v>71.428571428571431</v>
      </c>
      <c r="N17" s="313">
        <v>28</v>
      </c>
      <c r="O17" s="318">
        <v>46.428571428571431</v>
      </c>
      <c r="P17" s="319">
        <v>53.571428571428569</v>
      </c>
    </row>
    <row r="18" spans="1:16" s="320" customFormat="1" ht="25.5" customHeight="1" x14ac:dyDescent="0.2">
      <c r="A18" s="316" t="s">
        <v>187</v>
      </c>
      <c r="B18" s="317">
        <v>511</v>
      </c>
      <c r="C18" s="318">
        <v>35.420743639921717</v>
      </c>
      <c r="D18" s="318">
        <v>64.579256360078276</v>
      </c>
      <c r="E18" s="313">
        <v>115</v>
      </c>
      <c r="F18" s="318">
        <v>19.130434782608695</v>
      </c>
      <c r="G18" s="318">
        <v>80.869565217391298</v>
      </c>
      <c r="H18" s="313">
        <v>467</v>
      </c>
      <c r="I18" s="318">
        <v>34.903640256959321</v>
      </c>
      <c r="J18" s="318">
        <v>65.096359743040694</v>
      </c>
      <c r="K18" s="313">
        <v>61</v>
      </c>
      <c r="L18" s="318">
        <v>3.278688524590164</v>
      </c>
      <c r="M18" s="318">
        <v>96.721311475409834</v>
      </c>
      <c r="N18" s="313">
        <v>141</v>
      </c>
      <c r="O18" s="318">
        <v>34.042553191489361</v>
      </c>
      <c r="P18" s="319">
        <v>65.957446808510639</v>
      </c>
    </row>
    <row r="19" spans="1:16" s="320" customFormat="1" ht="25.5" customHeight="1" x14ac:dyDescent="0.2">
      <c r="A19" s="316" t="s">
        <v>188</v>
      </c>
      <c r="B19" s="317">
        <v>590</v>
      </c>
      <c r="C19" s="318">
        <v>81.186440677966104</v>
      </c>
      <c r="D19" s="318">
        <v>18.8135593220339</v>
      </c>
      <c r="E19" s="313">
        <v>78</v>
      </c>
      <c r="F19" s="318">
        <v>76.923076923076934</v>
      </c>
      <c r="G19" s="318">
        <v>23.076923076923077</v>
      </c>
      <c r="H19" s="313">
        <v>563</v>
      </c>
      <c r="I19" s="318">
        <v>81.172291296625218</v>
      </c>
      <c r="J19" s="318">
        <v>18.827708703374778</v>
      </c>
      <c r="K19" s="313">
        <v>46</v>
      </c>
      <c r="L19" s="318">
        <v>86.956521739130437</v>
      </c>
      <c r="M19" s="318">
        <v>13.043478260869565</v>
      </c>
      <c r="N19" s="313">
        <v>36</v>
      </c>
      <c r="O19" s="318">
        <v>63.888888888888886</v>
      </c>
      <c r="P19" s="319">
        <v>36.111111111111107</v>
      </c>
    </row>
    <row r="20" spans="1:16" s="320" customFormat="1" ht="25.5" customHeight="1" x14ac:dyDescent="0.2">
      <c r="A20" s="316" t="s">
        <v>189</v>
      </c>
      <c r="B20" s="317">
        <v>302</v>
      </c>
      <c r="C20" s="318">
        <v>43.046357615894038</v>
      </c>
      <c r="D20" s="318">
        <v>56.953642384105962</v>
      </c>
      <c r="E20" s="313">
        <v>47</v>
      </c>
      <c r="F20" s="318">
        <v>17.021276595744681</v>
      </c>
      <c r="G20" s="318">
        <v>82.978723404255319</v>
      </c>
      <c r="H20" s="313">
        <v>289</v>
      </c>
      <c r="I20" s="318">
        <v>42.906574394463668</v>
      </c>
      <c r="J20" s="318">
        <v>57.093425605536332</v>
      </c>
      <c r="K20" s="313">
        <v>29</v>
      </c>
      <c r="L20" s="318">
        <v>24.137931034482758</v>
      </c>
      <c r="M20" s="318">
        <v>75.862068965517238</v>
      </c>
      <c r="N20" s="313">
        <v>43</v>
      </c>
      <c r="O20" s="318">
        <v>30.232558139534881</v>
      </c>
      <c r="P20" s="319">
        <v>69.767441860465112</v>
      </c>
    </row>
    <row r="21" spans="1:16" s="320" customFormat="1" ht="25.5" customHeight="1" x14ac:dyDescent="0.2">
      <c r="A21" s="316" t="s">
        <v>190</v>
      </c>
      <c r="B21" s="317">
        <v>527</v>
      </c>
      <c r="C21" s="318">
        <v>58.633776091081593</v>
      </c>
      <c r="D21" s="318">
        <v>41.366223908918407</v>
      </c>
      <c r="E21" s="313">
        <v>148</v>
      </c>
      <c r="F21" s="318">
        <v>42.567567567567565</v>
      </c>
      <c r="G21" s="318">
        <v>57.432432432432435</v>
      </c>
      <c r="H21" s="313">
        <v>490</v>
      </c>
      <c r="I21" s="318">
        <v>58.571428571428577</v>
      </c>
      <c r="J21" s="318">
        <v>41.428571428571431</v>
      </c>
      <c r="K21" s="313">
        <v>54</v>
      </c>
      <c r="L21" s="318">
        <v>35.185185185185183</v>
      </c>
      <c r="M21" s="318">
        <v>64.81481481481481</v>
      </c>
      <c r="N21" s="313">
        <v>41</v>
      </c>
      <c r="O21" s="318">
        <v>82.926829268292678</v>
      </c>
      <c r="P21" s="319">
        <v>17.073170731707318</v>
      </c>
    </row>
    <row r="22" spans="1:16" s="320" customFormat="1" ht="25.5" customHeight="1" x14ac:dyDescent="0.2">
      <c r="A22" s="316" t="s">
        <v>191</v>
      </c>
      <c r="B22" s="317">
        <v>840</v>
      </c>
      <c r="C22" s="318">
        <v>30.595238095238098</v>
      </c>
      <c r="D22" s="318">
        <v>69.404761904761898</v>
      </c>
      <c r="E22" s="313">
        <v>149</v>
      </c>
      <c r="F22" s="318">
        <v>19.463087248322147</v>
      </c>
      <c r="G22" s="318">
        <v>80.536912751677846</v>
      </c>
      <c r="H22" s="313">
        <v>710</v>
      </c>
      <c r="I22" s="318">
        <v>29.577464788732392</v>
      </c>
      <c r="J22" s="318">
        <v>70.422535211267601</v>
      </c>
      <c r="K22" s="313">
        <v>83</v>
      </c>
      <c r="L22" s="318">
        <v>14.457831325301203</v>
      </c>
      <c r="M22" s="318">
        <v>85.542168674698786</v>
      </c>
      <c r="N22" s="313">
        <v>186</v>
      </c>
      <c r="O22" s="318">
        <v>10.21505376344086</v>
      </c>
      <c r="P22" s="319">
        <v>89.784946236559136</v>
      </c>
    </row>
    <row r="23" spans="1:16" s="320" customFormat="1" ht="25.5" customHeight="1" x14ac:dyDescent="0.2">
      <c r="A23" s="316" t="s">
        <v>192</v>
      </c>
      <c r="B23" s="317">
        <v>727</v>
      </c>
      <c r="C23" s="318">
        <v>32.049518569463551</v>
      </c>
      <c r="D23" s="318">
        <v>67.950481430536442</v>
      </c>
      <c r="E23" s="313">
        <v>233</v>
      </c>
      <c r="F23" s="318">
        <v>24.463519313304722</v>
      </c>
      <c r="G23" s="318">
        <v>75.536480686695285</v>
      </c>
      <c r="H23" s="313">
        <v>689</v>
      </c>
      <c r="I23" s="318">
        <v>32.075471698113205</v>
      </c>
      <c r="J23" s="318">
        <v>67.924528301886795</v>
      </c>
      <c r="K23" s="313">
        <v>206</v>
      </c>
      <c r="L23" s="318">
        <v>13.106796116504855</v>
      </c>
      <c r="M23" s="318">
        <v>86.893203883495147</v>
      </c>
      <c r="N23" s="313">
        <v>304</v>
      </c>
      <c r="O23" s="318">
        <v>23.684210526315788</v>
      </c>
      <c r="P23" s="319">
        <v>76.31578947368422</v>
      </c>
    </row>
    <row r="24" spans="1:16" s="320" customFormat="1" ht="25.5" customHeight="1" x14ac:dyDescent="0.2">
      <c r="A24" s="316" t="s">
        <v>193</v>
      </c>
      <c r="B24" s="317">
        <v>1220</v>
      </c>
      <c r="C24" s="318">
        <v>28.360655737704921</v>
      </c>
      <c r="D24" s="318">
        <v>71.639344262295083</v>
      </c>
      <c r="E24" s="313">
        <v>416</v>
      </c>
      <c r="F24" s="318">
        <v>15.384615384615385</v>
      </c>
      <c r="G24" s="318">
        <v>84.615384615384613</v>
      </c>
      <c r="H24" s="313">
        <v>1091</v>
      </c>
      <c r="I24" s="318">
        <v>25.939505041246562</v>
      </c>
      <c r="J24" s="318">
        <v>74.060494958753438</v>
      </c>
      <c r="K24" s="313">
        <v>309</v>
      </c>
      <c r="L24" s="318">
        <v>9.7087378640776691</v>
      </c>
      <c r="M24" s="318">
        <v>90.291262135922338</v>
      </c>
      <c r="N24" s="313">
        <v>412</v>
      </c>
      <c r="O24" s="318">
        <v>10.679611650485436</v>
      </c>
      <c r="P24" s="319">
        <v>89.320388349514573</v>
      </c>
    </row>
    <row r="25" spans="1:16" s="320" customFormat="1" ht="25.5" customHeight="1" x14ac:dyDescent="0.2">
      <c r="A25" s="316" t="s">
        <v>194</v>
      </c>
      <c r="B25" s="317">
        <v>733</v>
      </c>
      <c r="C25" s="318">
        <v>52.796725784447474</v>
      </c>
      <c r="D25" s="318">
        <v>47.203274215552526</v>
      </c>
      <c r="E25" s="313">
        <v>153</v>
      </c>
      <c r="F25" s="318">
        <v>32.026143790849673</v>
      </c>
      <c r="G25" s="318">
        <v>67.973856209150327</v>
      </c>
      <c r="H25" s="313">
        <v>628</v>
      </c>
      <c r="I25" s="318">
        <v>51.114649681528668</v>
      </c>
      <c r="J25" s="318">
        <v>48.885350318471339</v>
      </c>
      <c r="K25" s="313">
        <v>78</v>
      </c>
      <c r="L25" s="318">
        <v>5.1282051282051277</v>
      </c>
      <c r="M25" s="318">
        <v>94.871794871794862</v>
      </c>
      <c r="N25" s="313">
        <v>92</v>
      </c>
      <c r="O25" s="318">
        <v>15.217391304347828</v>
      </c>
      <c r="P25" s="319">
        <v>84.782608695652172</v>
      </c>
    </row>
    <row r="26" spans="1:16" s="320" customFormat="1" ht="25.5" customHeight="1" x14ac:dyDescent="0.2">
      <c r="A26" s="316" t="s">
        <v>195</v>
      </c>
      <c r="B26" s="317">
        <v>3520</v>
      </c>
      <c r="C26" s="318">
        <v>80.653409090909093</v>
      </c>
      <c r="D26" s="318">
        <v>19.346590909090907</v>
      </c>
      <c r="E26" s="313">
        <v>529</v>
      </c>
      <c r="F26" s="318">
        <v>73.534971644612483</v>
      </c>
      <c r="G26" s="318">
        <v>26.465028355387521</v>
      </c>
      <c r="H26" s="313">
        <v>2680</v>
      </c>
      <c r="I26" s="318">
        <v>79.925373134328353</v>
      </c>
      <c r="J26" s="318">
        <v>20.07462686567164</v>
      </c>
      <c r="K26" s="313">
        <v>270</v>
      </c>
      <c r="L26" s="318">
        <v>63.333333333333329</v>
      </c>
      <c r="M26" s="318">
        <v>36.666666666666664</v>
      </c>
      <c r="N26" s="313">
        <v>124</v>
      </c>
      <c r="O26" s="318">
        <v>78.225806451612897</v>
      </c>
      <c r="P26" s="319">
        <v>21.774193548387096</v>
      </c>
    </row>
    <row r="27" spans="1:16" s="320" customFormat="1" ht="51" customHeight="1" x14ac:dyDescent="0.2">
      <c r="A27" s="322" t="s">
        <v>196</v>
      </c>
      <c r="B27" s="317">
        <v>737</v>
      </c>
      <c r="C27" s="318">
        <v>67.028493894165535</v>
      </c>
      <c r="D27" s="318">
        <v>32.971506105834465</v>
      </c>
      <c r="E27" s="313">
        <v>54</v>
      </c>
      <c r="F27" s="318">
        <v>72.222222222222214</v>
      </c>
      <c r="G27" s="318">
        <v>27.777777777777779</v>
      </c>
      <c r="H27" s="313">
        <v>614</v>
      </c>
      <c r="I27" s="318">
        <v>67.58957654723126</v>
      </c>
      <c r="J27" s="318">
        <v>32.410423452768725</v>
      </c>
      <c r="K27" s="313">
        <v>37</v>
      </c>
      <c r="L27" s="318">
        <v>72.972972972972968</v>
      </c>
      <c r="M27" s="318">
        <v>27.027027027027028</v>
      </c>
      <c r="N27" s="313">
        <v>12</v>
      </c>
      <c r="O27" s="318">
        <v>16.666666666666664</v>
      </c>
      <c r="P27" s="319">
        <v>83.333333333333343</v>
      </c>
    </row>
    <row r="28" spans="1:16" s="320" customFormat="1" ht="25.5" customHeight="1" x14ac:dyDescent="0.2">
      <c r="A28" s="316" t="s">
        <v>197</v>
      </c>
      <c r="B28" s="317">
        <v>1324</v>
      </c>
      <c r="C28" s="318">
        <v>67.749244712990944</v>
      </c>
      <c r="D28" s="318">
        <v>32.250755287009063</v>
      </c>
      <c r="E28" s="313">
        <v>107</v>
      </c>
      <c r="F28" s="318">
        <v>64.485981308411212</v>
      </c>
      <c r="G28" s="318">
        <v>35.514018691588781</v>
      </c>
      <c r="H28" s="313">
        <v>1188</v>
      </c>
      <c r="I28" s="318">
        <v>68.013468013468014</v>
      </c>
      <c r="J28" s="318">
        <v>31.986531986531986</v>
      </c>
      <c r="K28" s="313">
        <v>76</v>
      </c>
      <c r="L28" s="318">
        <v>71.05263157894737</v>
      </c>
      <c r="M28" s="318">
        <v>28.947368421052634</v>
      </c>
      <c r="N28" s="313">
        <v>53</v>
      </c>
      <c r="O28" s="318">
        <v>75.471698113207552</v>
      </c>
      <c r="P28" s="319">
        <v>24.528301886792452</v>
      </c>
    </row>
    <row r="29" spans="1:16" s="320" customFormat="1" ht="25.5" customHeight="1" x14ac:dyDescent="0.2">
      <c r="A29" s="316" t="s">
        <v>198</v>
      </c>
      <c r="B29" s="317">
        <v>1052</v>
      </c>
      <c r="C29" s="318">
        <v>51.615969581749056</v>
      </c>
      <c r="D29" s="318">
        <v>48.384030418250951</v>
      </c>
      <c r="E29" s="313">
        <v>250</v>
      </c>
      <c r="F29" s="318">
        <v>41.6</v>
      </c>
      <c r="G29" s="318">
        <v>58.4</v>
      </c>
      <c r="H29" s="313">
        <v>939</v>
      </c>
      <c r="I29" s="318">
        <v>52.18317358892439</v>
      </c>
      <c r="J29" s="318">
        <v>47.816826411075617</v>
      </c>
      <c r="K29" s="313">
        <v>130</v>
      </c>
      <c r="L29" s="318">
        <v>26.153846153846157</v>
      </c>
      <c r="M29" s="318">
        <v>73.846153846153854</v>
      </c>
      <c r="N29" s="313">
        <v>51</v>
      </c>
      <c r="O29" s="318">
        <v>41.17647058823529</v>
      </c>
      <c r="P29" s="319">
        <v>58.82352941176471</v>
      </c>
    </row>
    <row r="30" spans="1:16" s="320" customFormat="1" ht="25.5" customHeight="1" x14ac:dyDescent="0.2">
      <c r="A30" s="316" t="s">
        <v>199</v>
      </c>
      <c r="B30" s="317">
        <v>806</v>
      </c>
      <c r="C30" s="318">
        <v>93.672456575682389</v>
      </c>
      <c r="D30" s="318">
        <v>6.3275434243176178</v>
      </c>
      <c r="E30" s="313">
        <v>116</v>
      </c>
      <c r="F30" s="318">
        <v>93.965517241379317</v>
      </c>
      <c r="G30" s="318">
        <v>6.0344827586206895</v>
      </c>
      <c r="H30" s="313">
        <v>641</v>
      </c>
      <c r="I30" s="318">
        <v>93.915756630265207</v>
      </c>
      <c r="J30" s="318">
        <v>6.0842433697347893</v>
      </c>
      <c r="K30" s="313">
        <v>86</v>
      </c>
      <c r="L30" s="318">
        <v>89.534883720930239</v>
      </c>
      <c r="M30" s="318">
        <v>10.465116279069768</v>
      </c>
      <c r="N30" s="313">
        <v>39</v>
      </c>
      <c r="O30" s="318">
        <v>100</v>
      </c>
      <c r="P30" s="319">
        <v>0</v>
      </c>
    </row>
    <row r="31" spans="1:16" s="320" customFormat="1" ht="25.5" customHeight="1" x14ac:dyDescent="0.2">
      <c r="A31" s="316" t="s">
        <v>200</v>
      </c>
      <c r="B31" s="317">
        <v>398</v>
      </c>
      <c r="C31" s="318">
        <v>93.969849246231149</v>
      </c>
      <c r="D31" s="318">
        <v>6.0301507537688437</v>
      </c>
      <c r="E31" s="313">
        <v>191</v>
      </c>
      <c r="F31" s="318">
        <v>95.81151832460732</v>
      </c>
      <c r="G31" s="318">
        <v>4.1884816753926701</v>
      </c>
      <c r="H31" s="313">
        <v>355</v>
      </c>
      <c r="I31" s="318">
        <v>94.08450704225352</v>
      </c>
      <c r="J31" s="318">
        <v>5.915492957746479</v>
      </c>
      <c r="K31" s="313">
        <v>50</v>
      </c>
      <c r="L31" s="318">
        <v>94</v>
      </c>
      <c r="M31" s="318">
        <v>6</v>
      </c>
      <c r="N31" s="313">
        <v>40</v>
      </c>
      <c r="O31" s="318">
        <v>90</v>
      </c>
      <c r="P31" s="319">
        <v>10</v>
      </c>
    </row>
    <row r="32" spans="1:16" s="320" customFormat="1" ht="25.5" customHeight="1" x14ac:dyDescent="0.2">
      <c r="A32" s="323" t="s">
        <v>201</v>
      </c>
      <c r="B32" s="324">
        <v>1200</v>
      </c>
      <c r="C32" s="325">
        <v>51.916666666666664</v>
      </c>
      <c r="D32" s="325">
        <v>48.083333333333336</v>
      </c>
      <c r="E32" s="326">
        <v>239</v>
      </c>
      <c r="F32" s="325">
        <v>34.728033472803347</v>
      </c>
      <c r="G32" s="325">
        <v>65.271966527196653</v>
      </c>
      <c r="H32" s="326">
        <v>1131</v>
      </c>
      <c r="I32" s="325">
        <v>51.016799292661361</v>
      </c>
      <c r="J32" s="325">
        <v>48.983200707338639</v>
      </c>
      <c r="K32" s="326">
        <v>151</v>
      </c>
      <c r="L32" s="325">
        <v>25.827814569536422</v>
      </c>
      <c r="M32" s="325">
        <v>74.172185430463571</v>
      </c>
      <c r="N32" s="326">
        <v>153</v>
      </c>
      <c r="O32" s="325">
        <v>83.006535947712422</v>
      </c>
      <c r="P32" s="327">
        <v>16.993464052287582</v>
      </c>
    </row>
    <row r="33" spans="1:16" ht="21.75" customHeight="1" x14ac:dyDescent="0.2">
      <c r="A33" s="323" t="s">
        <v>202</v>
      </c>
      <c r="B33" s="328">
        <v>812</v>
      </c>
      <c r="C33" s="329">
        <v>69.088669950738918</v>
      </c>
      <c r="D33" s="329">
        <v>30.911330049261082</v>
      </c>
      <c r="E33" s="328">
        <v>107</v>
      </c>
      <c r="F33" s="318">
        <v>73.831775700934571</v>
      </c>
      <c r="G33" s="318">
        <v>26.168224299065418</v>
      </c>
      <c r="H33" s="328">
        <v>701</v>
      </c>
      <c r="I33" s="318">
        <v>68.616262482168338</v>
      </c>
      <c r="J33" s="318">
        <v>31.383737517831666</v>
      </c>
      <c r="K33" s="313">
        <v>54</v>
      </c>
      <c r="L33" s="318">
        <v>62.962962962962962</v>
      </c>
      <c r="M33" s="330">
        <v>37.037037037037038</v>
      </c>
      <c r="N33" s="331">
        <v>120</v>
      </c>
      <c r="O33" s="332">
        <v>68.333333333333329</v>
      </c>
      <c r="P33" s="333">
        <v>31.666666666666664</v>
      </c>
    </row>
    <row r="34" spans="1:16" ht="21.75" customHeight="1" x14ac:dyDescent="0.2">
      <c r="A34" s="323" t="s">
        <v>203</v>
      </c>
      <c r="B34" s="328">
        <v>214</v>
      </c>
      <c r="C34" s="329">
        <v>74.299065420560751</v>
      </c>
      <c r="D34" s="329">
        <v>25.700934579439249</v>
      </c>
      <c r="E34" s="328">
        <v>22</v>
      </c>
      <c r="F34" s="318">
        <v>77.272727272727266</v>
      </c>
      <c r="G34" s="318">
        <v>22.727272727272727</v>
      </c>
      <c r="H34" s="328">
        <v>195</v>
      </c>
      <c r="I34" s="318">
        <v>74.871794871794876</v>
      </c>
      <c r="J34" s="318">
        <v>25.128205128205128</v>
      </c>
      <c r="K34" s="313">
        <v>13</v>
      </c>
      <c r="L34" s="318">
        <v>92.307692307692307</v>
      </c>
      <c r="M34" s="330">
        <v>7.6923076923076925</v>
      </c>
      <c r="N34" s="331">
        <v>77</v>
      </c>
      <c r="O34" s="332">
        <v>81.818181818181827</v>
      </c>
      <c r="P34" s="333">
        <v>18.181818181818183</v>
      </c>
    </row>
    <row r="35" spans="1:16" ht="21.75" customHeight="1" x14ac:dyDescent="0.2">
      <c r="A35" s="323" t="s">
        <v>204</v>
      </c>
      <c r="B35" s="328">
        <v>396</v>
      </c>
      <c r="C35" s="329">
        <v>84.848484848484844</v>
      </c>
      <c r="D35" s="329">
        <v>15.151515151515152</v>
      </c>
      <c r="E35" s="328">
        <v>36</v>
      </c>
      <c r="F35" s="318">
        <v>83.333333333333343</v>
      </c>
      <c r="G35" s="318">
        <v>16.666666666666664</v>
      </c>
      <c r="H35" s="328">
        <v>353</v>
      </c>
      <c r="I35" s="318">
        <v>84.419263456090647</v>
      </c>
      <c r="J35" s="318">
        <v>15.580736543909349</v>
      </c>
      <c r="K35" s="313">
        <v>6</v>
      </c>
      <c r="L35" s="318">
        <v>83.333333333333343</v>
      </c>
      <c r="M35" s="330">
        <v>16.666666666666664</v>
      </c>
      <c r="N35" s="331">
        <v>104</v>
      </c>
      <c r="O35" s="332">
        <v>87.5</v>
      </c>
      <c r="P35" s="333">
        <v>12.5</v>
      </c>
    </row>
    <row r="36" spans="1:16" ht="15.75" x14ac:dyDescent="0.25">
      <c r="A36" s="335"/>
      <c r="B36" s="335"/>
      <c r="C36" s="335"/>
      <c r="D36" s="335"/>
      <c r="E36" s="335"/>
      <c r="F36" s="335"/>
      <c r="G36" s="335"/>
      <c r="H36" s="335"/>
      <c r="I36" s="335"/>
      <c r="J36" s="335"/>
      <c r="K36" s="335"/>
      <c r="L36" s="336"/>
      <c r="M36" s="337"/>
      <c r="N36" s="338"/>
      <c r="O36" s="338"/>
    </row>
    <row r="37" spans="1:16" x14ac:dyDescent="0.2">
      <c r="M37" s="338"/>
      <c r="N37" s="338"/>
      <c r="O37" s="338"/>
    </row>
    <row r="38" spans="1:16" x14ac:dyDescent="0.2">
      <c r="M38" s="338"/>
      <c r="N38" s="338"/>
      <c r="O38" s="338"/>
    </row>
    <row r="39" spans="1:16" x14ac:dyDescent="0.2">
      <c r="M39" s="338"/>
      <c r="N39" s="338"/>
      <c r="O39" s="338"/>
    </row>
    <row r="40" spans="1:16" x14ac:dyDescent="0.2">
      <c r="M40" s="338"/>
      <c r="N40" s="338"/>
      <c r="O40" s="338"/>
    </row>
    <row r="41" spans="1:16" x14ac:dyDescent="0.2">
      <c r="M41" s="338"/>
      <c r="N41" s="338"/>
      <c r="O41" s="338"/>
    </row>
    <row r="42" spans="1:16" x14ac:dyDescent="0.2">
      <c r="M42" s="338"/>
      <c r="N42" s="338"/>
      <c r="O42" s="338"/>
    </row>
    <row r="43" spans="1:16" x14ac:dyDescent="0.2">
      <c r="M43" s="338"/>
      <c r="N43" s="338"/>
      <c r="O43" s="338"/>
    </row>
    <row r="44" spans="1:16" x14ac:dyDescent="0.2">
      <c r="M44" s="338"/>
      <c r="N44" s="338"/>
      <c r="O44" s="338"/>
    </row>
    <row r="45" spans="1:16" x14ac:dyDescent="0.2">
      <c r="M45" s="338"/>
      <c r="N45" s="338"/>
      <c r="O45" s="338"/>
    </row>
    <row r="46" spans="1:16" x14ac:dyDescent="0.2">
      <c r="M46" s="338"/>
      <c r="N46" s="338"/>
      <c r="O46" s="338"/>
    </row>
    <row r="47" spans="1:16" x14ac:dyDescent="0.2">
      <c r="M47" s="338"/>
      <c r="N47" s="338"/>
      <c r="O47" s="338"/>
    </row>
    <row r="48" spans="1:16" x14ac:dyDescent="0.2">
      <c r="M48" s="338"/>
      <c r="N48" s="338"/>
      <c r="O48" s="338"/>
    </row>
    <row r="49" spans="13:15" x14ac:dyDescent="0.2">
      <c r="M49" s="338"/>
      <c r="N49" s="338"/>
      <c r="O49" s="338"/>
    </row>
    <row r="50" spans="13:15" x14ac:dyDescent="0.2">
      <c r="M50" s="338"/>
      <c r="N50" s="338"/>
      <c r="O50" s="338"/>
    </row>
    <row r="51" spans="13:15" x14ac:dyDescent="0.2">
      <c r="M51" s="338"/>
      <c r="N51" s="338"/>
      <c r="O51" s="338"/>
    </row>
    <row r="52" spans="13:15" x14ac:dyDescent="0.2">
      <c r="M52" s="338"/>
      <c r="N52" s="338"/>
      <c r="O52" s="338"/>
    </row>
    <row r="53" spans="13:15" x14ac:dyDescent="0.2">
      <c r="M53" s="338"/>
      <c r="N53" s="338"/>
      <c r="O53" s="338"/>
    </row>
    <row r="54" spans="13:15" x14ac:dyDescent="0.2">
      <c r="M54" s="338"/>
      <c r="N54" s="338"/>
      <c r="O54" s="338"/>
    </row>
    <row r="55" spans="13:15" x14ac:dyDescent="0.2">
      <c r="M55" s="338"/>
      <c r="N55" s="338"/>
      <c r="O55" s="338"/>
    </row>
    <row r="56" spans="13:15" x14ac:dyDescent="0.2">
      <c r="M56" s="338"/>
      <c r="N56" s="338"/>
      <c r="O56" s="338"/>
    </row>
    <row r="57" spans="13:15" x14ac:dyDescent="0.2">
      <c r="M57" s="338"/>
      <c r="N57" s="338"/>
      <c r="O57" s="338"/>
    </row>
    <row r="58" spans="13:15" x14ac:dyDescent="0.2">
      <c r="M58" s="338"/>
      <c r="N58" s="338"/>
      <c r="O58" s="338"/>
    </row>
    <row r="59" spans="13:15" x14ac:dyDescent="0.2">
      <c r="M59" s="338"/>
      <c r="N59" s="338"/>
      <c r="O59" s="338"/>
    </row>
    <row r="60" spans="13:15" x14ac:dyDescent="0.2">
      <c r="M60" s="338"/>
      <c r="N60" s="338"/>
      <c r="O60" s="338"/>
    </row>
    <row r="61" spans="13:15" x14ac:dyDescent="0.2">
      <c r="M61" s="338"/>
      <c r="N61" s="338"/>
      <c r="O61" s="338"/>
    </row>
    <row r="62" spans="13:15" x14ac:dyDescent="0.2">
      <c r="M62" s="338"/>
      <c r="N62" s="338"/>
      <c r="O62" s="338"/>
    </row>
    <row r="63" spans="13:15" x14ac:dyDescent="0.2">
      <c r="M63" s="338"/>
      <c r="N63" s="338"/>
      <c r="O63" s="338"/>
    </row>
    <row r="64" spans="13:15" x14ac:dyDescent="0.2">
      <c r="M64" s="338"/>
      <c r="N64" s="338"/>
      <c r="O64" s="338"/>
    </row>
    <row r="65" spans="13:15" x14ac:dyDescent="0.2">
      <c r="M65" s="338"/>
      <c r="N65" s="338"/>
      <c r="O65" s="338"/>
    </row>
    <row r="66" spans="13:15" x14ac:dyDescent="0.2">
      <c r="M66" s="338"/>
      <c r="N66" s="338"/>
      <c r="O66" s="338"/>
    </row>
    <row r="67" spans="13:15" x14ac:dyDescent="0.2">
      <c r="M67" s="338"/>
      <c r="N67" s="338"/>
      <c r="O67" s="338"/>
    </row>
    <row r="68" spans="13:15" x14ac:dyDescent="0.2">
      <c r="M68" s="338"/>
      <c r="N68" s="338"/>
      <c r="O68" s="338"/>
    </row>
    <row r="69" spans="13:15" x14ac:dyDescent="0.2">
      <c r="M69" s="338"/>
      <c r="N69" s="338"/>
      <c r="O69" s="338"/>
    </row>
    <row r="70" spans="13:15" x14ac:dyDescent="0.2">
      <c r="M70" s="338"/>
      <c r="N70" s="338"/>
      <c r="O70" s="338"/>
    </row>
    <row r="71" spans="13:15" x14ac:dyDescent="0.2">
      <c r="M71" s="338"/>
      <c r="N71" s="338"/>
      <c r="O71" s="338"/>
    </row>
    <row r="72" spans="13:15" x14ac:dyDescent="0.2">
      <c r="M72" s="338"/>
      <c r="N72" s="338"/>
      <c r="O72" s="338"/>
    </row>
    <row r="73" spans="13:15" x14ac:dyDescent="0.2">
      <c r="M73" s="338"/>
      <c r="N73" s="338"/>
      <c r="O73" s="338"/>
    </row>
    <row r="74" spans="13:15" x14ac:dyDescent="0.2">
      <c r="M74" s="338"/>
      <c r="N74" s="338"/>
      <c r="O74" s="338"/>
    </row>
    <row r="75" spans="13:15" x14ac:dyDescent="0.2">
      <c r="M75" s="338"/>
      <c r="N75" s="338"/>
      <c r="O75" s="338"/>
    </row>
    <row r="76" spans="13:15" x14ac:dyDescent="0.2">
      <c r="M76" s="338"/>
      <c r="N76" s="338"/>
      <c r="O76" s="338"/>
    </row>
    <row r="77" spans="13:15" x14ac:dyDescent="0.2">
      <c r="M77" s="338"/>
      <c r="N77" s="338"/>
      <c r="O77" s="338"/>
    </row>
    <row r="78" spans="13:15" x14ac:dyDescent="0.2">
      <c r="M78" s="338"/>
      <c r="N78" s="338"/>
      <c r="O78" s="338"/>
    </row>
    <row r="79" spans="13:15" x14ac:dyDescent="0.2">
      <c r="M79" s="338"/>
      <c r="N79" s="338"/>
      <c r="O79" s="338"/>
    </row>
    <row r="80" spans="13:15" x14ac:dyDescent="0.2">
      <c r="M80" s="338"/>
      <c r="N80" s="338"/>
      <c r="O80" s="338"/>
    </row>
    <row r="81" spans="13:15" x14ac:dyDescent="0.2">
      <c r="M81" s="338"/>
      <c r="N81" s="338"/>
      <c r="O81" s="338"/>
    </row>
    <row r="82" spans="13:15" x14ac:dyDescent="0.2">
      <c r="M82" s="338"/>
      <c r="N82" s="338"/>
      <c r="O82" s="338"/>
    </row>
    <row r="83" spans="13:15" x14ac:dyDescent="0.2">
      <c r="M83" s="338"/>
      <c r="N83" s="338"/>
      <c r="O83" s="338"/>
    </row>
    <row r="84" spans="13:15" x14ac:dyDescent="0.2">
      <c r="M84" s="338"/>
      <c r="N84" s="338"/>
      <c r="O84" s="338"/>
    </row>
    <row r="85" spans="13:15" x14ac:dyDescent="0.2">
      <c r="M85" s="338"/>
      <c r="N85" s="338"/>
      <c r="O85" s="338"/>
    </row>
    <row r="86" spans="13:15" x14ac:dyDescent="0.2">
      <c r="M86" s="338"/>
      <c r="N86" s="338"/>
      <c r="O86" s="338"/>
    </row>
    <row r="87" spans="13:15" x14ac:dyDescent="0.2">
      <c r="M87" s="338"/>
      <c r="N87" s="338"/>
      <c r="O87" s="338"/>
    </row>
    <row r="88" spans="13:15" x14ac:dyDescent="0.2">
      <c r="M88" s="338"/>
      <c r="N88" s="338"/>
      <c r="O88" s="338"/>
    </row>
  </sheetData>
  <mergeCells count="8">
    <mergeCell ref="A4:A5"/>
    <mergeCell ref="A2:P2"/>
    <mergeCell ref="A1:P1"/>
    <mergeCell ref="B4:D4"/>
    <mergeCell ref="E4:G4"/>
    <mergeCell ref="H4:J4"/>
    <mergeCell ref="K4:M4"/>
    <mergeCell ref="N4:P4"/>
  </mergeCells>
  <phoneticPr fontId="26" type="noConversion"/>
  <printOptions horizontalCentered="1"/>
  <pageMargins left="3.937007874015748E-2" right="0" top="0" bottom="0" header="0.23622047244094491" footer="0.19685039370078741"/>
  <pageSetup paperSize="9" scale="6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89"/>
  <sheetViews>
    <sheetView view="pageBreakPreview" zoomScale="70" zoomScaleNormal="100" zoomScaleSheetLayoutView="70" workbookViewId="0">
      <pane xSplit="1" ySplit="7" topLeftCell="B14" activePane="bottomRight" state="frozen"/>
      <selection activeCell="E8" sqref="E8"/>
      <selection pane="topRight" activeCell="E8" sqref="E8"/>
      <selection pane="bottomLeft" activeCell="E8" sqref="E8"/>
      <selection pane="bottomRight" activeCell="O23" sqref="O23"/>
    </sheetView>
  </sheetViews>
  <sheetFormatPr defaultRowHeight="14.25" x14ac:dyDescent="0.2"/>
  <cols>
    <col min="1" max="1" width="15.5703125" style="163" customWidth="1"/>
    <col min="2" max="2" width="9.140625" style="163" customWidth="1"/>
    <col min="3" max="3" width="9.42578125" style="163" customWidth="1"/>
    <col min="4" max="4" width="6" style="163" customWidth="1"/>
    <col min="5" max="5" width="9.42578125" style="163" customWidth="1"/>
    <col min="6" max="6" width="6" style="163" customWidth="1"/>
    <col min="7" max="7" width="9" style="163" customWidth="1"/>
    <col min="8" max="8" width="10" style="163" customWidth="1"/>
    <col min="9" max="9" width="6" style="163" customWidth="1"/>
    <col min="10" max="10" width="9.42578125" style="163" customWidth="1"/>
    <col min="11" max="11" width="6.7109375" style="163" customWidth="1"/>
    <col min="12" max="12" width="9" style="163" customWidth="1"/>
    <col min="13" max="13" width="9.7109375" style="163" customWidth="1"/>
    <col min="14" max="14" width="5.7109375" style="163" customWidth="1"/>
    <col min="15" max="15" width="10.42578125" style="163" customWidth="1"/>
    <col min="16" max="16" width="6" style="163" customWidth="1"/>
    <col min="17" max="17" width="9" style="163" customWidth="1"/>
    <col min="18" max="18" width="9.5703125" style="163" customWidth="1"/>
    <col min="19" max="19" width="6" style="163" customWidth="1"/>
    <col min="20" max="20" width="10.28515625" style="163" customWidth="1"/>
    <col min="21" max="21" width="6" style="163" customWidth="1"/>
    <col min="22" max="23" width="9" style="163" customWidth="1"/>
    <col min="24" max="24" width="6.140625" style="163" customWidth="1"/>
    <col min="25" max="25" width="10.28515625" style="163" customWidth="1"/>
    <col min="26" max="26" width="5.7109375" style="163" customWidth="1"/>
    <col min="27" max="16384" width="9.140625" style="163"/>
  </cols>
  <sheetData>
    <row r="1" spans="1:26" s="153" customFormat="1" ht="25.5" customHeight="1" x14ac:dyDescent="0.25">
      <c r="A1" s="367" t="s">
        <v>111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</row>
    <row r="2" spans="1:26" s="153" customFormat="1" ht="23.25" customHeight="1" x14ac:dyDescent="0.25">
      <c r="A2" s="367" t="s">
        <v>156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</row>
    <row r="3" spans="1:26" s="153" customFormat="1" ht="18.75" customHeight="1" x14ac:dyDescent="0.35">
      <c r="A3" s="368" t="s">
        <v>63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</row>
    <row r="4" spans="1:26" s="154" customFormat="1" ht="9" customHeight="1" thickBot="1" x14ac:dyDescent="0.2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5" spans="1:26" s="155" customFormat="1" ht="66.75" customHeight="1" x14ac:dyDescent="0.2">
      <c r="A5" s="369"/>
      <c r="B5" s="371" t="s">
        <v>165</v>
      </c>
      <c r="C5" s="371"/>
      <c r="D5" s="371"/>
      <c r="E5" s="371"/>
      <c r="F5" s="371"/>
      <c r="G5" s="371" t="s">
        <v>167</v>
      </c>
      <c r="H5" s="371"/>
      <c r="I5" s="371"/>
      <c r="J5" s="371"/>
      <c r="K5" s="371"/>
      <c r="L5" s="371" t="s">
        <v>110</v>
      </c>
      <c r="M5" s="371"/>
      <c r="N5" s="371"/>
      <c r="O5" s="371"/>
      <c r="P5" s="371"/>
      <c r="Q5" s="371" t="s">
        <v>166</v>
      </c>
      <c r="R5" s="371"/>
      <c r="S5" s="371"/>
      <c r="T5" s="371"/>
      <c r="U5" s="371"/>
      <c r="V5" s="371" t="s">
        <v>168</v>
      </c>
      <c r="W5" s="371"/>
      <c r="X5" s="371"/>
      <c r="Y5" s="371"/>
      <c r="Z5" s="372"/>
    </row>
    <row r="6" spans="1:26" s="155" customFormat="1" ht="49.5" customHeight="1" x14ac:dyDescent="0.2">
      <c r="A6" s="370"/>
      <c r="B6" s="274" t="s">
        <v>114</v>
      </c>
      <c r="C6" s="273" t="s">
        <v>104</v>
      </c>
      <c r="D6" s="270" t="s">
        <v>160</v>
      </c>
      <c r="E6" s="273" t="s">
        <v>94</v>
      </c>
      <c r="F6" s="270" t="s">
        <v>160</v>
      </c>
      <c r="G6" s="272" t="s">
        <v>114</v>
      </c>
      <c r="H6" s="273" t="s">
        <v>104</v>
      </c>
      <c r="I6" s="270" t="s">
        <v>160</v>
      </c>
      <c r="J6" s="273" t="s">
        <v>94</v>
      </c>
      <c r="K6" s="270" t="s">
        <v>160</v>
      </c>
      <c r="L6" s="272" t="s">
        <v>114</v>
      </c>
      <c r="M6" s="273" t="s">
        <v>104</v>
      </c>
      <c r="N6" s="270" t="s">
        <v>160</v>
      </c>
      <c r="O6" s="273" t="s">
        <v>94</v>
      </c>
      <c r="P6" s="270" t="s">
        <v>160</v>
      </c>
      <c r="Q6" s="270" t="s">
        <v>114</v>
      </c>
      <c r="R6" s="273" t="s">
        <v>104</v>
      </c>
      <c r="S6" s="270" t="s">
        <v>160</v>
      </c>
      <c r="T6" s="273" t="s">
        <v>94</v>
      </c>
      <c r="U6" s="270" t="s">
        <v>160</v>
      </c>
      <c r="V6" s="270" t="s">
        <v>114</v>
      </c>
      <c r="W6" s="273" t="s">
        <v>104</v>
      </c>
      <c r="X6" s="270" t="s">
        <v>160</v>
      </c>
      <c r="Y6" s="273" t="s">
        <v>94</v>
      </c>
      <c r="Z6" s="271" t="s">
        <v>160</v>
      </c>
    </row>
    <row r="7" spans="1:26" s="157" customFormat="1" ht="11.25" x14ac:dyDescent="0.2">
      <c r="A7" s="256" t="s">
        <v>96</v>
      </c>
      <c r="B7" s="156">
        <v>1</v>
      </c>
      <c r="C7" s="156">
        <v>2</v>
      </c>
      <c r="D7" s="156">
        <v>3</v>
      </c>
      <c r="E7" s="156">
        <v>4</v>
      </c>
      <c r="F7" s="156">
        <v>5</v>
      </c>
      <c r="G7" s="156">
        <v>6</v>
      </c>
      <c r="H7" s="156">
        <v>7</v>
      </c>
      <c r="I7" s="156">
        <v>8</v>
      </c>
      <c r="J7" s="156">
        <v>9</v>
      </c>
      <c r="K7" s="156">
        <v>10</v>
      </c>
      <c r="L7" s="156">
        <v>11</v>
      </c>
      <c r="M7" s="156">
        <v>12</v>
      </c>
      <c r="N7" s="156">
        <v>13</v>
      </c>
      <c r="O7" s="156">
        <v>14</v>
      </c>
      <c r="P7" s="156">
        <v>15</v>
      </c>
      <c r="Q7" s="156">
        <v>16</v>
      </c>
      <c r="R7" s="156">
        <v>17</v>
      </c>
      <c r="S7" s="156">
        <v>18</v>
      </c>
      <c r="T7" s="156">
        <v>19</v>
      </c>
      <c r="U7" s="156">
        <v>20</v>
      </c>
      <c r="V7" s="156">
        <v>21</v>
      </c>
      <c r="W7" s="156">
        <v>22</v>
      </c>
      <c r="X7" s="156">
        <v>23</v>
      </c>
      <c r="Y7" s="156">
        <v>24</v>
      </c>
      <c r="Z7" s="257">
        <v>25</v>
      </c>
    </row>
    <row r="8" spans="1:26" s="158" customFormat="1" ht="25.5" customHeight="1" x14ac:dyDescent="0.2">
      <c r="A8" s="275" t="s">
        <v>36</v>
      </c>
      <c r="B8" s="276">
        <f>SUM(B9:B33)</f>
        <v>970372</v>
      </c>
      <c r="C8" s="277">
        <f t="shared" ref="C8:Y8" si="0">SUM(C9:C33)</f>
        <v>572986</v>
      </c>
      <c r="D8" s="278">
        <f>C8/B8*100</f>
        <v>59.048076407810612</v>
      </c>
      <c r="E8" s="277">
        <f t="shared" si="0"/>
        <v>397386</v>
      </c>
      <c r="F8" s="279">
        <f>100-D8</f>
        <v>40.951923592189388</v>
      </c>
      <c r="G8" s="277">
        <v>358553</v>
      </c>
      <c r="H8" s="277">
        <f t="shared" si="0"/>
        <v>195853</v>
      </c>
      <c r="I8" s="280">
        <f>H8/G8*100</f>
        <v>54.623165891792844</v>
      </c>
      <c r="J8" s="277">
        <f t="shared" si="0"/>
        <v>162700</v>
      </c>
      <c r="K8" s="281">
        <f>100-I8</f>
        <v>45.376834108207156</v>
      </c>
      <c r="L8" s="277">
        <v>928978</v>
      </c>
      <c r="M8" s="277">
        <f t="shared" si="0"/>
        <v>546083</v>
      </c>
      <c r="N8" s="280">
        <f>M8/L8*100</f>
        <v>58.783200463304844</v>
      </c>
      <c r="O8" s="277">
        <f t="shared" si="0"/>
        <v>382895</v>
      </c>
      <c r="P8" s="281">
        <f>100-N8</f>
        <v>41.216799536695156</v>
      </c>
      <c r="Q8" s="277">
        <v>152462</v>
      </c>
      <c r="R8" s="277">
        <f t="shared" si="0"/>
        <v>75369</v>
      </c>
      <c r="S8" s="281">
        <f>R8/Q8*100</f>
        <v>49.434613215096221</v>
      </c>
      <c r="T8" s="277">
        <f t="shared" si="0"/>
        <v>77093</v>
      </c>
      <c r="U8" s="281">
        <f>100-S8</f>
        <v>50.565386784903779</v>
      </c>
      <c r="V8" s="277">
        <v>196371</v>
      </c>
      <c r="W8" s="277">
        <f t="shared" si="0"/>
        <v>93444</v>
      </c>
      <c r="X8" s="280">
        <f>W8/V8*100</f>
        <v>47.585437768305908</v>
      </c>
      <c r="Y8" s="277">
        <f t="shared" si="0"/>
        <v>102927</v>
      </c>
      <c r="Z8" s="282">
        <f>100-X8</f>
        <v>52.414562231694092</v>
      </c>
    </row>
    <row r="9" spans="1:26" s="159" customFormat="1" ht="25.5" customHeight="1" x14ac:dyDescent="0.2">
      <c r="A9" s="291" t="s">
        <v>37</v>
      </c>
      <c r="B9" s="283">
        <v>52396</v>
      </c>
      <c r="C9" s="284">
        <v>21252</v>
      </c>
      <c r="D9" s="278">
        <f t="shared" ref="D9:D33" si="1">C9/B9*100</f>
        <v>40.560348118176961</v>
      </c>
      <c r="E9" s="284">
        <v>31144</v>
      </c>
      <c r="F9" s="279">
        <f t="shared" ref="F9:F33" si="2">100-D9</f>
        <v>59.439651881823039</v>
      </c>
      <c r="G9" s="284">
        <v>20983</v>
      </c>
      <c r="H9" s="284">
        <v>7373</v>
      </c>
      <c r="I9" s="278">
        <f t="shared" ref="I9:I33" si="3">H9/G9*100</f>
        <v>35.13796883191155</v>
      </c>
      <c r="J9" s="284">
        <v>13610</v>
      </c>
      <c r="K9" s="279">
        <f t="shared" ref="K9:K33" si="4">100-I9</f>
        <v>64.86203116808845</v>
      </c>
      <c r="L9" s="284">
        <v>50280</v>
      </c>
      <c r="M9" s="284">
        <v>20140</v>
      </c>
      <c r="N9" s="278">
        <f t="shared" ref="N9:N33" si="5">M9/L9*100</f>
        <v>40.05568814638027</v>
      </c>
      <c r="O9" s="284">
        <v>30140</v>
      </c>
      <c r="P9" s="279">
        <f t="shared" ref="P9:P33" si="6">100-N9</f>
        <v>59.94431185361973</v>
      </c>
      <c r="Q9" s="284">
        <v>7178</v>
      </c>
      <c r="R9" s="284">
        <v>2197</v>
      </c>
      <c r="S9" s="279">
        <f t="shared" ref="S9:S33" si="7">R9/Q9*100</f>
        <v>30.607411535246587</v>
      </c>
      <c r="T9" s="284">
        <v>4981</v>
      </c>
      <c r="U9" s="279">
        <f t="shared" ref="U9:U33" si="8">100-S9</f>
        <v>69.392588464753416</v>
      </c>
      <c r="V9" s="284">
        <v>6419</v>
      </c>
      <c r="W9" s="284">
        <v>1774</v>
      </c>
      <c r="X9" s="278">
        <f t="shared" ref="X9:X33" si="9">W9/V9*100</f>
        <v>27.636703536376384</v>
      </c>
      <c r="Y9" s="284">
        <v>4645</v>
      </c>
      <c r="Z9" s="285">
        <f t="shared" ref="Z9:Z33" si="10">100-X9</f>
        <v>72.363296463623612</v>
      </c>
    </row>
    <row r="10" spans="1:26" s="160" customFormat="1" ht="25.5" customHeight="1" x14ac:dyDescent="0.2">
      <c r="A10" s="291" t="s">
        <v>38</v>
      </c>
      <c r="B10" s="283">
        <v>26158</v>
      </c>
      <c r="C10" s="284">
        <v>14743</v>
      </c>
      <c r="D10" s="278">
        <f t="shared" si="1"/>
        <v>56.36134261029131</v>
      </c>
      <c r="E10" s="284">
        <v>11415</v>
      </c>
      <c r="F10" s="279">
        <f t="shared" si="2"/>
        <v>43.63865738970869</v>
      </c>
      <c r="G10" s="284">
        <v>9291</v>
      </c>
      <c r="H10" s="284">
        <v>4783</v>
      </c>
      <c r="I10" s="278">
        <f t="shared" si="3"/>
        <v>51.479926810892266</v>
      </c>
      <c r="J10" s="284">
        <v>4508</v>
      </c>
      <c r="K10" s="279">
        <f t="shared" si="4"/>
        <v>48.520073189107734</v>
      </c>
      <c r="L10" s="284">
        <v>25654</v>
      </c>
      <c r="M10" s="284">
        <v>14438</v>
      </c>
      <c r="N10" s="278">
        <f t="shared" si="5"/>
        <v>56.279722460435025</v>
      </c>
      <c r="O10" s="284">
        <v>11216</v>
      </c>
      <c r="P10" s="279">
        <f t="shared" si="6"/>
        <v>43.720277539564975</v>
      </c>
      <c r="Q10" s="284">
        <v>3446</v>
      </c>
      <c r="R10" s="284">
        <v>1320</v>
      </c>
      <c r="S10" s="279">
        <f t="shared" si="7"/>
        <v>38.305281485780618</v>
      </c>
      <c r="T10" s="284">
        <v>2126</v>
      </c>
      <c r="U10" s="279">
        <f t="shared" si="8"/>
        <v>61.694718514219382</v>
      </c>
      <c r="V10" s="284">
        <v>6639</v>
      </c>
      <c r="W10" s="284">
        <v>3174</v>
      </c>
      <c r="X10" s="278">
        <f t="shared" si="9"/>
        <v>47.80840488025305</v>
      </c>
      <c r="Y10" s="284">
        <v>3465</v>
      </c>
      <c r="Z10" s="285">
        <f t="shared" si="10"/>
        <v>52.19159511974695</v>
      </c>
    </row>
    <row r="11" spans="1:26" s="159" customFormat="1" ht="25.5" customHeight="1" x14ac:dyDescent="0.2">
      <c r="A11" s="291" t="s">
        <v>39</v>
      </c>
      <c r="B11" s="283">
        <v>83342</v>
      </c>
      <c r="C11" s="284">
        <v>65373</v>
      </c>
      <c r="D11" s="278">
        <f t="shared" si="1"/>
        <v>78.439442298001012</v>
      </c>
      <c r="E11" s="284">
        <v>17969</v>
      </c>
      <c r="F11" s="279">
        <f t="shared" si="2"/>
        <v>21.560557701998988</v>
      </c>
      <c r="G11" s="284">
        <v>35722</v>
      </c>
      <c r="H11" s="284">
        <v>26979</v>
      </c>
      <c r="I11" s="278">
        <f t="shared" si="3"/>
        <v>75.524886624489113</v>
      </c>
      <c r="J11" s="284">
        <v>8743</v>
      </c>
      <c r="K11" s="279">
        <f t="shared" si="4"/>
        <v>24.475113375510887</v>
      </c>
      <c r="L11" s="284">
        <v>80657</v>
      </c>
      <c r="M11" s="284">
        <v>63141</v>
      </c>
      <c r="N11" s="278">
        <f t="shared" si="5"/>
        <v>78.283348004512945</v>
      </c>
      <c r="O11" s="284">
        <v>17516</v>
      </c>
      <c r="P11" s="279">
        <f t="shared" si="6"/>
        <v>21.716651995487055</v>
      </c>
      <c r="Q11" s="284">
        <v>12299</v>
      </c>
      <c r="R11" s="284">
        <v>8172</v>
      </c>
      <c r="S11" s="279">
        <f t="shared" si="7"/>
        <v>66.444426376128135</v>
      </c>
      <c r="T11" s="284">
        <v>4127</v>
      </c>
      <c r="U11" s="279">
        <f t="shared" si="8"/>
        <v>33.555573623871865</v>
      </c>
      <c r="V11" s="284">
        <v>13301</v>
      </c>
      <c r="W11" s="284">
        <v>8573</v>
      </c>
      <c r="X11" s="278">
        <f t="shared" si="9"/>
        <v>64.45380046613036</v>
      </c>
      <c r="Y11" s="284">
        <v>4728</v>
      </c>
      <c r="Z11" s="285">
        <f t="shared" si="10"/>
        <v>35.54619953386964</v>
      </c>
    </row>
    <row r="12" spans="1:26" s="159" customFormat="1" ht="25.5" customHeight="1" x14ac:dyDescent="0.2">
      <c r="A12" s="291" t="s">
        <v>40</v>
      </c>
      <c r="B12" s="283">
        <v>44283</v>
      </c>
      <c r="C12" s="284">
        <v>36246</v>
      </c>
      <c r="D12" s="278">
        <f t="shared" si="1"/>
        <v>81.85082311496511</v>
      </c>
      <c r="E12" s="284">
        <v>8037</v>
      </c>
      <c r="F12" s="279">
        <f t="shared" si="2"/>
        <v>18.14917688503489</v>
      </c>
      <c r="G12" s="284">
        <v>18633</v>
      </c>
      <c r="H12" s="284">
        <v>15055</v>
      </c>
      <c r="I12" s="278">
        <f t="shared" si="3"/>
        <v>80.797509794450704</v>
      </c>
      <c r="J12" s="284">
        <v>3578</v>
      </c>
      <c r="K12" s="279">
        <f t="shared" si="4"/>
        <v>19.202490205549296</v>
      </c>
      <c r="L12" s="284">
        <v>41769</v>
      </c>
      <c r="M12" s="284">
        <v>34125</v>
      </c>
      <c r="N12" s="278">
        <f t="shared" si="5"/>
        <v>81.699346405228752</v>
      </c>
      <c r="O12" s="284">
        <v>7644</v>
      </c>
      <c r="P12" s="279">
        <f t="shared" si="6"/>
        <v>18.300653594771248</v>
      </c>
      <c r="Q12" s="284">
        <v>11064</v>
      </c>
      <c r="R12" s="284">
        <v>8765</v>
      </c>
      <c r="S12" s="279">
        <f t="shared" si="7"/>
        <v>79.220896601590738</v>
      </c>
      <c r="T12" s="284">
        <v>2299</v>
      </c>
      <c r="U12" s="279">
        <f t="shared" si="8"/>
        <v>20.779103398409262</v>
      </c>
      <c r="V12" s="284">
        <v>20003</v>
      </c>
      <c r="W12" s="284">
        <v>16298</v>
      </c>
      <c r="X12" s="278">
        <f t="shared" si="9"/>
        <v>81.477778333250015</v>
      </c>
      <c r="Y12" s="284">
        <v>3705</v>
      </c>
      <c r="Z12" s="285">
        <f t="shared" si="10"/>
        <v>18.522221666749985</v>
      </c>
    </row>
    <row r="13" spans="1:26" s="159" customFormat="1" ht="25.5" customHeight="1" x14ac:dyDescent="0.2">
      <c r="A13" s="291" t="s">
        <v>41</v>
      </c>
      <c r="B13" s="283">
        <v>38597</v>
      </c>
      <c r="C13" s="284">
        <v>19788</v>
      </c>
      <c r="D13" s="278">
        <f t="shared" si="1"/>
        <v>51.268233282379462</v>
      </c>
      <c r="E13" s="284">
        <v>18809</v>
      </c>
      <c r="F13" s="279">
        <f t="shared" si="2"/>
        <v>48.731766717620538</v>
      </c>
      <c r="G13" s="284">
        <v>11768</v>
      </c>
      <c r="H13" s="284">
        <v>5809</v>
      </c>
      <c r="I13" s="278">
        <f t="shared" si="3"/>
        <v>49.362678450033989</v>
      </c>
      <c r="J13" s="284">
        <v>5959</v>
      </c>
      <c r="K13" s="279">
        <f t="shared" si="4"/>
        <v>50.637321549966011</v>
      </c>
      <c r="L13" s="284">
        <v>38323</v>
      </c>
      <c r="M13" s="284">
        <v>19638</v>
      </c>
      <c r="N13" s="278">
        <f t="shared" si="5"/>
        <v>51.243378649896933</v>
      </c>
      <c r="O13" s="284">
        <v>18685</v>
      </c>
      <c r="P13" s="279">
        <f t="shared" si="6"/>
        <v>48.756621350103067</v>
      </c>
      <c r="Q13" s="284">
        <v>4378</v>
      </c>
      <c r="R13" s="284">
        <v>2068</v>
      </c>
      <c r="S13" s="279">
        <f t="shared" si="7"/>
        <v>47.236180904522612</v>
      </c>
      <c r="T13" s="284">
        <v>2310</v>
      </c>
      <c r="U13" s="279">
        <f t="shared" si="8"/>
        <v>52.763819095477388</v>
      </c>
      <c r="V13" s="284">
        <v>3053</v>
      </c>
      <c r="W13" s="284">
        <v>1017</v>
      </c>
      <c r="X13" s="278">
        <f t="shared" si="9"/>
        <v>33.311496888306586</v>
      </c>
      <c r="Y13" s="284">
        <v>2036</v>
      </c>
      <c r="Z13" s="285">
        <f t="shared" si="10"/>
        <v>66.688503111693421</v>
      </c>
    </row>
    <row r="14" spans="1:26" s="159" customFormat="1" ht="25.5" customHeight="1" x14ac:dyDescent="0.2">
      <c r="A14" s="291" t="s">
        <v>42</v>
      </c>
      <c r="B14" s="283">
        <v>16071</v>
      </c>
      <c r="C14" s="284">
        <v>6538</v>
      </c>
      <c r="D14" s="278">
        <f t="shared" si="1"/>
        <v>40.681973741522</v>
      </c>
      <c r="E14" s="284">
        <v>9533</v>
      </c>
      <c r="F14" s="279">
        <f t="shared" si="2"/>
        <v>59.318026258478</v>
      </c>
      <c r="G14" s="284">
        <v>5303</v>
      </c>
      <c r="H14" s="284">
        <v>2215</v>
      </c>
      <c r="I14" s="278">
        <f t="shared" si="3"/>
        <v>41.768810107486324</v>
      </c>
      <c r="J14" s="284">
        <v>3088</v>
      </c>
      <c r="K14" s="279">
        <f t="shared" si="4"/>
        <v>58.231189892513676</v>
      </c>
      <c r="L14" s="284">
        <v>15746</v>
      </c>
      <c r="M14" s="284">
        <v>6370</v>
      </c>
      <c r="N14" s="278">
        <f t="shared" si="5"/>
        <v>40.454718658706973</v>
      </c>
      <c r="O14" s="284">
        <v>9376</v>
      </c>
      <c r="P14" s="279">
        <f t="shared" si="6"/>
        <v>59.545281341293027</v>
      </c>
      <c r="Q14" s="284">
        <v>2493</v>
      </c>
      <c r="R14" s="284">
        <v>758</v>
      </c>
      <c r="S14" s="279">
        <f t="shared" si="7"/>
        <v>30.40513437625351</v>
      </c>
      <c r="T14" s="284">
        <v>1735</v>
      </c>
      <c r="U14" s="279">
        <f t="shared" si="8"/>
        <v>69.594865623746486</v>
      </c>
      <c r="V14" s="284">
        <v>2065</v>
      </c>
      <c r="W14" s="284">
        <v>736</v>
      </c>
      <c r="X14" s="278">
        <f t="shared" si="9"/>
        <v>35.641646489104119</v>
      </c>
      <c r="Y14" s="284">
        <v>1329</v>
      </c>
      <c r="Z14" s="285">
        <f t="shared" si="10"/>
        <v>64.358353510895881</v>
      </c>
    </row>
    <row r="15" spans="1:26" s="159" customFormat="1" ht="25.5" customHeight="1" x14ac:dyDescent="0.2">
      <c r="A15" s="291" t="s">
        <v>43</v>
      </c>
      <c r="B15" s="283">
        <v>58376</v>
      </c>
      <c r="C15" s="284">
        <v>40140</v>
      </c>
      <c r="D15" s="278">
        <f t="shared" si="1"/>
        <v>68.761134712895711</v>
      </c>
      <c r="E15" s="284">
        <v>18236</v>
      </c>
      <c r="F15" s="279">
        <f t="shared" si="2"/>
        <v>31.238865287104289</v>
      </c>
      <c r="G15" s="284">
        <v>21247</v>
      </c>
      <c r="H15" s="284">
        <v>13515</v>
      </c>
      <c r="I15" s="278">
        <f t="shared" si="3"/>
        <v>63.608980091307011</v>
      </c>
      <c r="J15" s="284">
        <v>7732</v>
      </c>
      <c r="K15" s="279">
        <f t="shared" si="4"/>
        <v>36.391019908692989</v>
      </c>
      <c r="L15" s="284">
        <v>57165</v>
      </c>
      <c r="M15" s="284">
        <v>39217</v>
      </c>
      <c r="N15" s="278">
        <f t="shared" si="5"/>
        <v>68.603166273069178</v>
      </c>
      <c r="O15" s="284">
        <v>17948</v>
      </c>
      <c r="P15" s="279">
        <f t="shared" si="6"/>
        <v>31.396833726930822</v>
      </c>
      <c r="Q15" s="284">
        <v>7860</v>
      </c>
      <c r="R15" s="284">
        <v>4124</v>
      </c>
      <c r="S15" s="279">
        <f t="shared" si="7"/>
        <v>52.468193384223916</v>
      </c>
      <c r="T15" s="284">
        <v>3736</v>
      </c>
      <c r="U15" s="279">
        <f t="shared" si="8"/>
        <v>47.531806615776084</v>
      </c>
      <c r="V15" s="284">
        <v>10787</v>
      </c>
      <c r="W15" s="284">
        <v>4578</v>
      </c>
      <c r="X15" s="278">
        <f t="shared" si="9"/>
        <v>42.439974042829334</v>
      </c>
      <c r="Y15" s="284">
        <v>6209</v>
      </c>
      <c r="Z15" s="285">
        <f t="shared" si="10"/>
        <v>57.560025957170666</v>
      </c>
    </row>
    <row r="16" spans="1:26" s="159" customFormat="1" ht="25.5" customHeight="1" x14ac:dyDescent="0.2">
      <c r="A16" s="291" t="s">
        <v>44</v>
      </c>
      <c r="B16" s="283">
        <v>29104</v>
      </c>
      <c r="C16" s="284">
        <v>12391</v>
      </c>
      <c r="D16" s="278">
        <f t="shared" si="1"/>
        <v>42.574903793293018</v>
      </c>
      <c r="E16" s="284">
        <v>16713</v>
      </c>
      <c r="F16" s="279">
        <f t="shared" si="2"/>
        <v>57.425096206706982</v>
      </c>
      <c r="G16" s="284">
        <v>8692</v>
      </c>
      <c r="H16" s="284">
        <v>3279</v>
      </c>
      <c r="I16" s="278">
        <f t="shared" si="3"/>
        <v>37.724344224574317</v>
      </c>
      <c r="J16" s="284">
        <v>5413</v>
      </c>
      <c r="K16" s="279">
        <f t="shared" si="4"/>
        <v>62.275655775425683</v>
      </c>
      <c r="L16" s="284">
        <v>27128</v>
      </c>
      <c r="M16" s="284">
        <v>11400</v>
      </c>
      <c r="N16" s="278">
        <f t="shared" si="5"/>
        <v>42.023002064287823</v>
      </c>
      <c r="O16" s="284">
        <v>15728</v>
      </c>
      <c r="P16" s="279">
        <f t="shared" si="6"/>
        <v>57.976997935712177</v>
      </c>
      <c r="Q16" s="284">
        <v>5645</v>
      </c>
      <c r="R16" s="284">
        <v>2030</v>
      </c>
      <c r="S16" s="279">
        <f t="shared" si="7"/>
        <v>35.961027457927372</v>
      </c>
      <c r="T16" s="284">
        <v>3615</v>
      </c>
      <c r="U16" s="279">
        <f t="shared" si="8"/>
        <v>64.038972542072628</v>
      </c>
      <c r="V16" s="284">
        <v>8635</v>
      </c>
      <c r="W16" s="284">
        <v>1597</v>
      </c>
      <c r="X16" s="278">
        <f t="shared" si="9"/>
        <v>18.494499131441806</v>
      </c>
      <c r="Y16" s="284">
        <v>7038</v>
      </c>
      <c r="Z16" s="285">
        <f t="shared" si="10"/>
        <v>81.505500868558187</v>
      </c>
    </row>
    <row r="17" spans="1:26" s="159" customFormat="1" ht="25.5" customHeight="1" x14ac:dyDescent="0.2">
      <c r="A17" s="291" t="s">
        <v>45</v>
      </c>
      <c r="B17" s="283">
        <v>35831</v>
      </c>
      <c r="C17" s="284">
        <v>21425</v>
      </c>
      <c r="D17" s="278">
        <f t="shared" si="1"/>
        <v>59.794591275710971</v>
      </c>
      <c r="E17" s="284">
        <v>14406</v>
      </c>
      <c r="F17" s="279">
        <f t="shared" si="2"/>
        <v>40.205408724289029</v>
      </c>
      <c r="G17" s="284">
        <v>10911</v>
      </c>
      <c r="H17" s="284">
        <v>5607</v>
      </c>
      <c r="I17" s="278">
        <f t="shared" si="3"/>
        <v>51.388507011273035</v>
      </c>
      <c r="J17" s="284">
        <v>5304</v>
      </c>
      <c r="K17" s="279">
        <f t="shared" si="4"/>
        <v>48.611492988726965</v>
      </c>
      <c r="L17" s="284">
        <v>32426</v>
      </c>
      <c r="M17" s="284">
        <v>19136</v>
      </c>
      <c r="N17" s="278">
        <f t="shared" si="5"/>
        <v>59.014371183618088</v>
      </c>
      <c r="O17" s="284">
        <v>13290</v>
      </c>
      <c r="P17" s="279">
        <f t="shared" si="6"/>
        <v>40.985628816381912</v>
      </c>
      <c r="Q17" s="284">
        <v>4230</v>
      </c>
      <c r="R17" s="284">
        <v>2003</v>
      </c>
      <c r="S17" s="279">
        <f t="shared" si="7"/>
        <v>47.35224586288416</v>
      </c>
      <c r="T17" s="284">
        <v>2227</v>
      </c>
      <c r="U17" s="279">
        <f t="shared" si="8"/>
        <v>52.64775413711584</v>
      </c>
      <c r="V17" s="284">
        <v>7529</v>
      </c>
      <c r="W17" s="284">
        <v>3734</v>
      </c>
      <c r="X17" s="278">
        <f t="shared" si="9"/>
        <v>49.594899721078498</v>
      </c>
      <c r="Y17" s="284">
        <v>3795</v>
      </c>
      <c r="Z17" s="285">
        <f t="shared" si="10"/>
        <v>50.405100278921502</v>
      </c>
    </row>
    <row r="18" spans="1:26" s="159" customFormat="1" ht="25.5" customHeight="1" x14ac:dyDescent="0.2">
      <c r="A18" s="291" t="s">
        <v>46</v>
      </c>
      <c r="B18" s="283">
        <v>37949</v>
      </c>
      <c r="C18" s="284">
        <v>20169</v>
      </c>
      <c r="D18" s="278">
        <f t="shared" si="1"/>
        <v>53.147645524256234</v>
      </c>
      <c r="E18" s="284">
        <v>17780</v>
      </c>
      <c r="F18" s="279">
        <f t="shared" si="2"/>
        <v>46.852354475743766</v>
      </c>
      <c r="G18" s="284">
        <v>13985</v>
      </c>
      <c r="H18" s="284">
        <v>6115</v>
      </c>
      <c r="I18" s="278">
        <f t="shared" si="3"/>
        <v>43.725420092956739</v>
      </c>
      <c r="J18" s="284">
        <v>7870</v>
      </c>
      <c r="K18" s="279">
        <f t="shared" si="4"/>
        <v>56.274579907043261</v>
      </c>
      <c r="L18" s="284">
        <v>35383</v>
      </c>
      <c r="M18" s="284">
        <v>18836</v>
      </c>
      <c r="N18" s="278">
        <f t="shared" si="5"/>
        <v>53.234604188452082</v>
      </c>
      <c r="O18" s="284">
        <v>16547</v>
      </c>
      <c r="P18" s="279">
        <f t="shared" si="6"/>
        <v>46.765395811547918</v>
      </c>
      <c r="Q18" s="284">
        <v>5749</v>
      </c>
      <c r="R18" s="284">
        <v>2342</v>
      </c>
      <c r="S18" s="279">
        <f t="shared" si="7"/>
        <v>40.737519568620627</v>
      </c>
      <c r="T18" s="284">
        <v>3407</v>
      </c>
      <c r="U18" s="279">
        <f t="shared" si="8"/>
        <v>59.262480431379373</v>
      </c>
      <c r="V18" s="284">
        <v>9713</v>
      </c>
      <c r="W18" s="284">
        <v>4396</v>
      </c>
      <c r="X18" s="278">
        <f t="shared" si="9"/>
        <v>45.258931329146506</v>
      </c>
      <c r="Y18" s="284">
        <v>5317</v>
      </c>
      <c r="Z18" s="285">
        <f t="shared" si="10"/>
        <v>54.741068670853494</v>
      </c>
    </row>
    <row r="19" spans="1:26" s="159" customFormat="1" ht="25.5" customHeight="1" x14ac:dyDescent="0.2">
      <c r="A19" s="291" t="s">
        <v>47</v>
      </c>
      <c r="B19" s="283">
        <v>20689</v>
      </c>
      <c r="C19" s="284">
        <v>13118</v>
      </c>
      <c r="D19" s="278">
        <f t="shared" si="1"/>
        <v>63.405674513026241</v>
      </c>
      <c r="E19" s="284">
        <v>7571</v>
      </c>
      <c r="F19" s="279">
        <f t="shared" si="2"/>
        <v>36.594325486973759</v>
      </c>
      <c r="G19" s="284">
        <v>7988</v>
      </c>
      <c r="H19" s="284">
        <v>4192</v>
      </c>
      <c r="I19" s="278">
        <f t="shared" si="3"/>
        <v>52.478718077115673</v>
      </c>
      <c r="J19" s="284">
        <v>3796</v>
      </c>
      <c r="K19" s="279">
        <f t="shared" si="4"/>
        <v>47.521281922884327</v>
      </c>
      <c r="L19" s="284">
        <v>20277</v>
      </c>
      <c r="M19" s="284">
        <v>12811</v>
      </c>
      <c r="N19" s="278">
        <f t="shared" si="5"/>
        <v>63.179957587414314</v>
      </c>
      <c r="O19" s="284">
        <v>7466</v>
      </c>
      <c r="P19" s="279">
        <f t="shared" si="6"/>
        <v>36.820042412585686</v>
      </c>
      <c r="Q19" s="284">
        <v>3359</v>
      </c>
      <c r="R19" s="284">
        <v>1322</v>
      </c>
      <c r="S19" s="279">
        <f t="shared" si="7"/>
        <v>39.35695147365287</v>
      </c>
      <c r="T19" s="284">
        <v>2037</v>
      </c>
      <c r="U19" s="279">
        <f t="shared" si="8"/>
        <v>60.64304852634713</v>
      </c>
      <c r="V19" s="284">
        <v>5417</v>
      </c>
      <c r="W19" s="284">
        <v>2060</v>
      </c>
      <c r="X19" s="278">
        <f t="shared" si="9"/>
        <v>38.028429019752629</v>
      </c>
      <c r="Y19" s="284">
        <v>3357</v>
      </c>
      <c r="Z19" s="285">
        <f t="shared" si="10"/>
        <v>61.971570980247371</v>
      </c>
    </row>
    <row r="20" spans="1:26" s="159" customFormat="1" ht="25.5" customHeight="1" x14ac:dyDescent="0.2">
      <c r="A20" s="291" t="s">
        <v>48</v>
      </c>
      <c r="B20" s="283">
        <v>45351</v>
      </c>
      <c r="C20" s="284">
        <v>27340</v>
      </c>
      <c r="D20" s="278">
        <f t="shared" si="1"/>
        <v>60.285329981698311</v>
      </c>
      <c r="E20" s="284">
        <v>18011</v>
      </c>
      <c r="F20" s="279">
        <f t="shared" si="2"/>
        <v>39.714670018301689</v>
      </c>
      <c r="G20" s="284">
        <v>14489</v>
      </c>
      <c r="H20" s="284">
        <v>8509</v>
      </c>
      <c r="I20" s="278">
        <f t="shared" si="3"/>
        <v>58.727310373386707</v>
      </c>
      <c r="J20" s="284">
        <v>5980</v>
      </c>
      <c r="K20" s="279">
        <f t="shared" si="4"/>
        <v>41.272689626613293</v>
      </c>
      <c r="L20" s="284">
        <v>42145</v>
      </c>
      <c r="M20" s="284">
        <v>25245</v>
      </c>
      <c r="N20" s="278">
        <f t="shared" si="5"/>
        <v>59.900344050302522</v>
      </c>
      <c r="O20" s="284">
        <v>16900</v>
      </c>
      <c r="P20" s="279">
        <f t="shared" si="6"/>
        <v>40.099655949697478</v>
      </c>
      <c r="Q20" s="284">
        <v>9295</v>
      </c>
      <c r="R20" s="284">
        <v>5432</v>
      </c>
      <c r="S20" s="279">
        <f t="shared" si="7"/>
        <v>58.440021516944597</v>
      </c>
      <c r="T20" s="284">
        <v>3863</v>
      </c>
      <c r="U20" s="279">
        <f t="shared" si="8"/>
        <v>41.559978483055403</v>
      </c>
      <c r="V20" s="284">
        <v>5264</v>
      </c>
      <c r="W20" s="284">
        <v>2330</v>
      </c>
      <c r="X20" s="278">
        <f t="shared" si="9"/>
        <v>44.262917933130694</v>
      </c>
      <c r="Y20" s="284">
        <v>2934</v>
      </c>
      <c r="Z20" s="285">
        <f t="shared" si="10"/>
        <v>55.737082066869306</v>
      </c>
    </row>
    <row r="21" spans="1:26" s="159" customFormat="1" ht="25.5" customHeight="1" x14ac:dyDescent="0.2">
      <c r="A21" s="291" t="s">
        <v>49</v>
      </c>
      <c r="B21" s="283">
        <v>40286</v>
      </c>
      <c r="C21" s="284">
        <v>21825</v>
      </c>
      <c r="D21" s="278">
        <f t="shared" si="1"/>
        <v>54.175147693987988</v>
      </c>
      <c r="E21" s="284">
        <v>18461</v>
      </c>
      <c r="F21" s="279">
        <f t="shared" si="2"/>
        <v>45.824852306012012</v>
      </c>
      <c r="G21" s="284">
        <v>11259</v>
      </c>
      <c r="H21" s="284">
        <v>5352</v>
      </c>
      <c r="I21" s="278">
        <f t="shared" si="3"/>
        <v>47.535305089261925</v>
      </c>
      <c r="J21" s="284">
        <v>5907</v>
      </c>
      <c r="K21" s="279">
        <f t="shared" si="4"/>
        <v>52.464694910738075</v>
      </c>
      <c r="L21" s="284">
        <v>37574</v>
      </c>
      <c r="M21" s="284">
        <v>20222</v>
      </c>
      <c r="N21" s="278">
        <f t="shared" si="5"/>
        <v>53.819130249640715</v>
      </c>
      <c r="O21" s="284">
        <v>17352</v>
      </c>
      <c r="P21" s="279">
        <f t="shared" si="6"/>
        <v>46.180869750359285</v>
      </c>
      <c r="Q21" s="284">
        <v>5256</v>
      </c>
      <c r="R21" s="284">
        <v>2407</v>
      </c>
      <c r="S21" s="279">
        <f t="shared" si="7"/>
        <v>45.795281582952818</v>
      </c>
      <c r="T21" s="284">
        <v>2849</v>
      </c>
      <c r="U21" s="279">
        <f t="shared" si="8"/>
        <v>54.204718417047182</v>
      </c>
      <c r="V21" s="284">
        <v>6785</v>
      </c>
      <c r="W21" s="284">
        <v>2506</v>
      </c>
      <c r="X21" s="278">
        <f t="shared" si="9"/>
        <v>36.934414148857776</v>
      </c>
      <c r="Y21" s="284">
        <v>4279</v>
      </c>
      <c r="Z21" s="285">
        <f t="shared" si="10"/>
        <v>63.065585851142224</v>
      </c>
    </row>
    <row r="22" spans="1:26" s="159" customFormat="1" ht="25.5" customHeight="1" x14ac:dyDescent="0.2">
      <c r="A22" s="291" t="s">
        <v>50</v>
      </c>
      <c r="B22" s="283">
        <v>32862</v>
      </c>
      <c r="C22" s="284">
        <v>15075</v>
      </c>
      <c r="D22" s="278">
        <f t="shared" si="1"/>
        <v>45.873653459923311</v>
      </c>
      <c r="E22" s="284">
        <v>17787</v>
      </c>
      <c r="F22" s="279">
        <f t="shared" si="2"/>
        <v>54.126346540076689</v>
      </c>
      <c r="G22" s="284">
        <v>14209</v>
      </c>
      <c r="H22" s="284">
        <v>4930</v>
      </c>
      <c r="I22" s="278">
        <f t="shared" si="3"/>
        <v>34.696319234288126</v>
      </c>
      <c r="J22" s="284">
        <v>9279</v>
      </c>
      <c r="K22" s="279">
        <f t="shared" si="4"/>
        <v>65.303680765711874</v>
      </c>
      <c r="L22" s="284">
        <v>31492</v>
      </c>
      <c r="M22" s="284">
        <v>14291</v>
      </c>
      <c r="N22" s="278">
        <f t="shared" si="5"/>
        <v>45.3797789914899</v>
      </c>
      <c r="O22" s="284">
        <v>17201</v>
      </c>
      <c r="P22" s="279">
        <f t="shared" si="6"/>
        <v>54.6202210085101</v>
      </c>
      <c r="Q22" s="284">
        <v>7050</v>
      </c>
      <c r="R22" s="284">
        <v>2239</v>
      </c>
      <c r="S22" s="279">
        <f t="shared" si="7"/>
        <v>31.758865248226954</v>
      </c>
      <c r="T22" s="284">
        <v>4811</v>
      </c>
      <c r="U22" s="279">
        <f t="shared" si="8"/>
        <v>68.241134751773046</v>
      </c>
      <c r="V22" s="284">
        <v>7441</v>
      </c>
      <c r="W22" s="284">
        <v>1224</v>
      </c>
      <c r="X22" s="278">
        <f t="shared" si="9"/>
        <v>16.449401962101867</v>
      </c>
      <c r="Y22" s="284">
        <v>6217</v>
      </c>
      <c r="Z22" s="285">
        <f t="shared" si="10"/>
        <v>83.550598037898141</v>
      </c>
    </row>
    <row r="23" spans="1:26" s="159" customFormat="1" ht="25.5" customHeight="1" x14ac:dyDescent="0.2">
      <c r="A23" s="291" t="s">
        <v>51</v>
      </c>
      <c r="B23" s="283">
        <v>55880</v>
      </c>
      <c r="C23" s="284">
        <v>28405</v>
      </c>
      <c r="D23" s="278">
        <f t="shared" si="1"/>
        <v>50.832140300644234</v>
      </c>
      <c r="E23" s="284">
        <v>27475</v>
      </c>
      <c r="F23" s="279">
        <f t="shared" si="2"/>
        <v>49.167859699355766</v>
      </c>
      <c r="G23" s="284">
        <v>20086</v>
      </c>
      <c r="H23" s="284">
        <v>8293</v>
      </c>
      <c r="I23" s="278">
        <f t="shared" si="3"/>
        <v>41.287463905207602</v>
      </c>
      <c r="J23" s="284">
        <v>11793</v>
      </c>
      <c r="K23" s="279">
        <f t="shared" si="4"/>
        <v>58.712536094792398</v>
      </c>
      <c r="L23" s="284">
        <v>54231</v>
      </c>
      <c r="M23" s="284">
        <v>27472</v>
      </c>
      <c r="N23" s="278">
        <f t="shared" si="5"/>
        <v>50.657373089192525</v>
      </c>
      <c r="O23" s="284">
        <v>26759</v>
      </c>
      <c r="P23" s="279">
        <f t="shared" si="6"/>
        <v>49.342626910807475</v>
      </c>
      <c r="Q23" s="284">
        <v>7104</v>
      </c>
      <c r="R23" s="284">
        <v>2438</v>
      </c>
      <c r="S23" s="279">
        <f t="shared" si="7"/>
        <v>34.318693693693689</v>
      </c>
      <c r="T23" s="284">
        <v>4666</v>
      </c>
      <c r="U23" s="279">
        <f t="shared" si="8"/>
        <v>65.681306306306311</v>
      </c>
      <c r="V23" s="284">
        <v>15547</v>
      </c>
      <c r="W23" s="284">
        <v>5129</v>
      </c>
      <c r="X23" s="278">
        <f t="shared" si="9"/>
        <v>32.990287515276258</v>
      </c>
      <c r="Y23" s="284">
        <v>10418</v>
      </c>
      <c r="Z23" s="285">
        <f t="shared" si="10"/>
        <v>67.009712484723735</v>
      </c>
    </row>
    <row r="24" spans="1:26" s="159" customFormat="1" ht="25.5" customHeight="1" x14ac:dyDescent="0.2">
      <c r="A24" s="291" t="s">
        <v>52</v>
      </c>
      <c r="B24" s="283">
        <v>35531</v>
      </c>
      <c r="C24" s="284">
        <v>16281</v>
      </c>
      <c r="D24" s="278">
        <f t="shared" si="1"/>
        <v>45.821958289943993</v>
      </c>
      <c r="E24" s="284">
        <v>19250</v>
      </c>
      <c r="F24" s="279">
        <f t="shared" si="2"/>
        <v>54.178041710056007</v>
      </c>
      <c r="G24" s="284">
        <v>11495</v>
      </c>
      <c r="H24" s="284">
        <v>4851</v>
      </c>
      <c r="I24" s="278">
        <f t="shared" si="3"/>
        <v>42.200956937799042</v>
      </c>
      <c r="J24" s="284">
        <v>6644</v>
      </c>
      <c r="K24" s="279">
        <f t="shared" si="4"/>
        <v>57.799043062200958</v>
      </c>
      <c r="L24" s="284">
        <v>33598</v>
      </c>
      <c r="M24" s="284">
        <v>15429</v>
      </c>
      <c r="N24" s="278">
        <f t="shared" si="5"/>
        <v>45.922376331924518</v>
      </c>
      <c r="O24" s="284">
        <v>18169</v>
      </c>
      <c r="P24" s="279">
        <f t="shared" si="6"/>
        <v>54.077623668075482</v>
      </c>
      <c r="Q24" s="284">
        <v>7417</v>
      </c>
      <c r="R24" s="284">
        <v>2879</v>
      </c>
      <c r="S24" s="279">
        <f t="shared" si="7"/>
        <v>38.816232978293108</v>
      </c>
      <c r="T24" s="284">
        <v>4538</v>
      </c>
      <c r="U24" s="279">
        <f t="shared" si="8"/>
        <v>61.183767021706892</v>
      </c>
      <c r="V24" s="284">
        <v>3756</v>
      </c>
      <c r="W24" s="284">
        <v>1498</v>
      </c>
      <c r="X24" s="278">
        <f t="shared" si="9"/>
        <v>39.882854100106499</v>
      </c>
      <c r="Y24" s="284">
        <v>2258</v>
      </c>
      <c r="Z24" s="285">
        <f t="shared" si="10"/>
        <v>60.117145899893501</v>
      </c>
    </row>
    <row r="25" spans="1:26" s="159" customFormat="1" ht="25.5" customHeight="1" x14ac:dyDescent="0.2">
      <c r="A25" s="291" t="s">
        <v>53</v>
      </c>
      <c r="B25" s="283">
        <v>37216</v>
      </c>
      <c r="C25" s="284">
        <v>24450</v>
      </c>
      <c r="D25" s="278">
        <f t="shared" si="1"/>
        <v>65.697549441100605</v>
      </c>
      <c r="E25" s="284">
        <v>12766</v>
      </c>
      <c r="F25" s="279">
        <f t="shared" si="2"/>
        <v>34.302450558899395</v>
      </c>
      <c r="G25" s="284">
        <v>13192</v>
      </c>
      <c r="H25" s="284">
        <v>7996</v>
      </c>
      <c r="I25" s="278">
        <f t="shared" si="3"/>
        <v>60.61249241964827</v>
      </c>
      <c r="J25" s="284">
        <v>5196</v>
      </c>
      <c r="K25" s="279">
        <f t="shared" si="4"/>
        <v>39.38750758035173</v>
      </c>
      <c r="L25" s="284">
        <v>33466</v>
      </c>
      <c r="M25" s="284">
        <v>21849</v>
      </c>
      <c r="N25" s="278">
        <f t="shared" si="5"/>
        <v>65.287157114683552</v>
      </c>
      <c r="O25" s="284">
        <v>11617</v>
      </c>
      <c r="P25" s="279">
        <f t="shared" si="6"/>
        <v>34.712842885316448</v>
      </c>
      <c r="Q25" s="284">
        <v>4011</v>
      </c>
      <c r="R25" s="284">
        <v>1791</v>
      </c>
      <c r="S25" s="279">
        <f t="shared" si="7"/>
        <v>44.652206432311139</v>
      </c>
      <c r="T25" s="284">
        <v>2220</v>
      </c>
      <c r="U25" s="279">
        <f t="shared" si="8"/>
        <v>55.347793567688861</v>
      </c>
      <c r="V25" s="284">
        <v>6671</v>
      </c>
      <c r="W25" s="284">
        <v>3522</v>
      </c>
      <c r="X25" s="278">
        <f t="shared" si="9"/>
        <v>52.795682806175982</v>
      </c>
      <c r="Y25" s="284">
        <v>3149</v>
      </c>
      <c r="Z25" s="285">
        <f t="shared" si="10"/>
        <v>47.204317193824018</v>
      </c>
    </row>
    <row r="26" spans="1:26" s="159" customFormat="1" ht="25.5" customHeight="1" x14ac:dyDescent="0.2">
      <c r="A26" s="291" t="s">
        <v>54</v>
      </c>
      <c r="B26" s="283">
        <v>25392</v>
      </c>
      <c r="C26" s="284">
        <v>11172</v>
      </c>
      <c r="D26" s="278">
        <f t="shared" si="1"/>
        <v>43.998109640831757</v>
      </c>
      <c r="E26" s="284">
        <v>14220</v>
      </c>
      <c r="F26" s="279">
        <f t="shared" si="2"/>
        <v>56.001890359168243</v>
      </c>
      <c r="G26" s="284">
        <v>8498</v>
      </c>
      <c r="H26" s="284">
        <v>3315</v>
      </c>
      <c r="I26" s="278">
        <f t="shared" si="3"/>
        <v>39.009178630265943</v>
      </c>
      <c r="J26" s="284">
        <v>5183</v>
      </c>
      <c r="K26" s="279">
        <f t="shared" si="4"/>
        <v>60.990821369734057</v>
      </c>
      <c r="L26" s="284">
        <v>24889</v>
      </c>
      <c r="M26" s="284">
        <v>10888</v>
      </c>
      <c r="N26" s="278">
        <f t="shared" si="5"/>
        <v>43.746233275744309</v>
      </c>
      <c r="O26" s="284">
        <v>14001</v>
      </c>
      <c r="P26" s="279">
        <f t="shared" si="6"/>
        <v>56.253766724255691</v>
      </c>
      <c r="Q26" s="284">
        <v>4001</v>
      </c>
      <c r="R26" s="284">
        <v>1646</v>
      </c>
      <c r="S26" s="279">
        <f t="shared" si="7"/>
        <v>41.139715071232189</v>
      </c>
      <c r="T26" s="284">
        <v>2355</v>
      </c>
      <c r="U26" s="279">
        <f t="shared" si="8"/>
        <v>58.860284928767811</v>
      </c>
      <c r="V26" s="284">
        <v>2599</v>
      </c>
      <c r="W26" s="284">
        <v>813</v>
      </c>
      <c r="X26" s="278">
        <f t="shared" si="9"/>
        <v>31.281262023855327</v>
      </c>
      <c r="Y26" s="284">
        <v>1786</v>
      </c>
      <c r="Z26" s="285">
        <f t="shared" si="10"/>
        <v>68.718737976144666</v>
      </c>
    </row>
    <row r="27" spans="1:26" s="159" customFormat="1" ht="25.5" customHeight="1" x14ac:dyDescent="0.2">
      <c r="A27" s="291" t="s">
        <v>55</v>
      </c>
      <c r="B27" s="283">
        <v>69306</v>
      </c>
      <c r="C27" s="284">
        <v>47256</v>
      </c>
      <c r="D27" s="278">
        <f t="shared" si="1"/>
        <v>68.184572764262825</v>
      </c>
      <c r="E27" s="284">
        <v>22050</v>
      </c>
      <c r="F27" s="279">
        <f t="shared" si="2"/>
        <v>31.815427235737175</v>
      </c>
      <c r="G27" s="284">
        <v>35634</v>
      </c>
      <c r="H27" s="284">
        <v>23374</v>
      </c>
      <c r="I27" s="278">
        <f t="shared" si="3"/>
        <v>65.594656788460455</v>
      </c>
      <c r="J27" s="284">
        <v>12260</v>
      </c>
      <c r="K27" s="279">
        <f t="shared" si="4"/>
        <v>34.405343211539545</v>
      </c>
      <c r="L27" s="284">
        <v>67987</v>
      </c>
      <c r="M27" s="284">
        <v>46278</v>
      </c>
      <c r="N27" s="278">
        <f t="shared" si="5"/>
        <v>68.068895524144324</v>
      </c>
      <c r="O27" s="284">
        <v>21709</v>
      </c>
      <c r="P27" s="279">
        <f t="shared" si="6"/>
        <v>31.931104475855676</v>
      </c>
      <c r="Q27" s="284">
        <v>14170</v>
      </c>
      <c r="R27" s="284">
        <v>9178</v>
      </c>
      <c r="S27" s="279">
        <f t="shared" si="7"/>
        <v>64.77064220183486</v>
      </c>
      <c r="T27" s="284">
        <v>4992</v>
      </c>
      <c r="U27" s="279">
        <f t="shared" si="8"/>
        <v>35.22935779816514</v>
      </c>
      <c r="V27" s="284">
        <v>23154</v>
      </c>
      <c r="W27" s="284">
        <v>13883</v>
      </c>
      <c r="X27" s="278">
        <f t="shared" si="9"/>
        <v>59.959402263107883</v>
      </c>
      <c r="Y27" s="284">
        <v>9271</v>
      </c>
      <c r="Z27" s="285">
        <f t="shared" si="10"/>
        <v>40.040597736892117</v>
      </c>
    </row>
    <row r="28" spans="1:26" s="159" customFormat="1" ht="25.5" customHeight="1" x14ac:dyDescent="0.2">
      <c r="A28" s="291" t="s">
        <v>56</v>
      </c>
      <c r="B28" s="283">
        <v>26975</v>
      </c>
      <c r="C28" s="284">
        <v>15283</v>
      </c>
      <c r="D28" s="278">
        <f t="shared" si="1"/>
        <v>56.656163113994438</v>
      </c>
      <c r="E28" s="284">
        <v>11692</v>
      </c>
      <c r="F28" s="279">
        <f t="shared" si="2"/>
        <v>43.343836886005562</v>
      </c>
      <c r="G28" s="284">
        <v>9278</v>
      </c>
      <c r="H28" s="284">
        <v>4610</v>
      </c>
      <c r="I28" s="278">
        <f t="shared" si="3"/>
        <v>49.687432636344042</v>
      </c>
      <c r="J28" s="284">
        <v>4668</v>
      </c>
      <c r="K28" s="279">
        <f t="shared" si="4"/>
        <v>50.312567363655958</v>
      </c>
      <c r="L28" s="284">
        <v>25926</v>
      </c>
      <c r="M28" s="284">
        <v>14541</v>
      </c>
      <c r="N28" s="278">
        <f t="shared" si="5"/>
        <v>56.086554038417034</v>
      </c>
      <c r="O28" s="284">
        <v>11385</v>
      </c>
      <c r="P28" s="279">
        <f t="shared" si="6"/>
        <v>43.913445961582966</v>
      </c>
      <c r="Q28" s="284">
        <v>4740</v>
      </c>
      <c r="R28" s="284">
        <v>1918</v>
      </c>
      <c r="S28" s="279">
        <f t="shared" si="7"/>
        <v>40.46413502109705</v>
      </c>
      <c r="T28" s="284">
        <v>2822</v>
      </c>
      <c r="U28" s="279">
        <f t="shared" si="8"/>
        <v>59.53586497890295</v>
      </c>
      <c r="V28" s="284">
        <v>4568</v>
      </c>
      <c r="W28" s="284">
        <v>1883</v>
      </c>
      <c r="X28" s="278">
        <f t="shared" si="9"/>
        <v>41.221541155866895</v>
      </c>
      <c r="Y28" s="284">
        <v>2685</v>
      </c>
      <c r="Z28" s="285">
        <f t="shared" si="10"/>
        <v>58.778458844133105</v>
      </c>
    </row>
    <row r="29" spans="1:26" s="159" customFormat="1" ht="25.5" customHeight="1" x14ac:dyDescent="0.2">
      <c r="A29" s="291" t="s">
        <v>57</v>
      </c>
      <c r="B29" s="283">
        <v>34002</v>
      </c>
      <c r="C29" s="284">
        <v>16402</v>
      </c>
      <c r="D29" s="278">
        <f t="shared" si="1"/>
        <v>48.238338921239929</v>
      </c>
      <c r="E29" s="284">
        <v>17600</v>
      </c>
      <c r="F29" s="279">
        <f t="shared" si="2"/>
        <v>51.761661078760071</v>
      </c>
      <c r="G29" s="284">
        <v>12312</v>
      </c>
      <c r="H29" s="284">
        <v>4956</v>
      </c>
      <c r="I29" s="278">
        <f t="shared" si="3"/>
        <v>40.253411306042885</v>
      </c>
      <c r="J29" s="284">
        <v>7356</v>
      </c>
      <c r="K29" s="279">
        <f t="shared" si="4"/>
        <v>59.746588693957115</v>
      </c>
      <c r="L29" s="284">
        <v>32590</v>
      </c>
      <c r="M29" s="284">
        <v>15605</v>
      </c>
      <c r="N29" s="278">
        <f t="shared" si="5"/>
        <v>47.88278613071494</v>
      </c>
      <c r="O29" s="284">
        <v>16985</v>
      </c>
      <c r="P29" s="279">
        <f t="shared" si="6"/>
        <v>52.11721386928506</v>
      </c>
      <c r="Q29" s="284">
        <v>4779</v>
      </c>
      <c r="R29" s="284">
        <v>1956</v>
      </c>
      <c r="S29" s="279">
        <f t="shared" si="7"/>
        <v>40.929064657878214</v>
      </c>
      <c r="T29" s="284">
        <v>2823</v>
      </c>
      <c r="U29" s="279">
        <f t="shared" si="8"/>
        <v>59.070935342121786</v>
      </c>
      <c r="V29" s="284">
        <v>4425</v>
      </c>
      <c r="W29" s="284">
        <v>1484</v>
      </c>
      <c r="X29" s="278">
        <f t="shared" si="9"/>
        <v>33.536723163841806</v>
      </c>
      <c r="Y29" s="284">
        <v>2941</v>
      </c>
      <c r="Z29" s="285">
        <f t="shared" si="10"/>
        <v>66.463276836158201</v>
      </c>
    </row>
    <row r="30" spans="1:26" s="159" customFormat="1" ht="25.5" customHeight="1" x14ac:dyDescent="0.2">
      <c r="A30" s="291" t="s">
        <v>58</v>
      </c>
      <c r="B30" s="283">
        <v>47491</v>
      </c>
      <c r="C30" s="284">
        <v>24678</v>
      </c>
      <c r="D30" s="278">
        <f t="shared" si="1"/>
        <v>51.963529931987118</v>
      </c>
      <c r="E30" s="284">
        <v>22813</v>
      </c>
      <c r="F30" s="279">
        <f t="shared" si="2"/>
        <v>48.036470068012882</v>
      </c>
      <c r="G30" s="284">
        <v>18378</v>
      </c>
      <c r="H30" s="284">
        <v>8359</v>
      </c>
      <c r="I30" s="278">
        <f t="shared" si="3"/>
        <v>45.483730547393627</v>
      </c>
      <c r="J30" s="284">
        <v>10019</v>
      </c>
      <c r="K30" s="279">
        <f t="shared" si="4"/>
        <v>54.516269452606373</v>
      </c>
      <c r="L30" s="284">
        <v>46454</v>
      </c>
      <c r="M30" s="284">
        <v>24058</v>
      </c>
      <c r="N30" s="278">
        <f t="shared" si="5"/>
        <v>51.788866405476384</v>
      </c>
      <c r="O30" s="284">
        <v>22396</v>
      </c>
      <c r="P30" s="279">
        <f t="shared" si="6"/>
        <v>48.211133594523616</v>
      </c>
      <c r="Q30" s="284">
        <v>6809</v>
      </c>
      <c r="R30" s="284">
        <v>2685</v>
      </c>
      <c r="S30" s="279">
        <f t="shared" si="7"/>
        <v>39.433103245704217</v>
      </c>
      <c r="T30" s="284">
        <v>4124</v>
      </c>
      <c r="U30" s="279">
        <f t="shared" si="8"/>
        <v>60.566896754295783</v>
      </c>
      <c r="V30" s="284">
        <v>10658</v>
      </c>
      <c r="W30" s="284">
        <v>3922</v>
      </c>
      <c r="X30" s="278">
        <f t="shared" si="9"/>
        <v>36.798648902233069</v>
      </c>
      <c r="Y30" s="284">
        <v>6736</v>
      </c>
      <c r="Z30" s="285">
        <f t="shared" si="10"/>
        <v>63.201351097766931</v>
      </c>
    </row>
    <row r="31" spans="1:26" s="159" customFormat="1" ht="25.5" customHeight="1" x14ac:dyDescent="0.2">
      <c r="A31" s="291" t="s">
        <v>59</v>
      </c>
      <c r="B31" s="283">
        <v>17158</v>
      </c>
      <c r="C31" s="284">
        <v>6536</v>
      </c>
      <c r="D31" s="278">
        <f t="shared" si="1"/>
        <v>38.093017834246417</v>
      </c>
      <c r="E31" s="284">
        <v>10622</v>
      </c>
      <c r="F31" s="279">
        <f t="shared" si="2"/>
        <v>61.906982165753583</v>
      </c>
      <c r="G31" s="284">
        <v>5321</v>
      </c>
      <c r="H31" s="284">
        <v>1512</v>
      </c>
      <c r="I31" s="278">
        <f t="shared" si="3"/>
        <v>28.415711332456304</v>
      </c>
      <c r="J31" s="284">
        <v>3809</v>
      </c>
      <c r="K31" s="279">
        <f t="shared" si="4"/>
        <v>71.584288667543689</v>
      </c>
      <c r="L31" s="284">
        <v>16352</v>
      </c>
      <c r="M31" s="284">
        <v>6174</v>
      </c>
      <c r="N31" s="278">
        <f t="shared" si="5"/>
        <v>37.756849315068493</v>
      </c>
      <c r="O31" s="284">
        <v>10178</v>
      </c>
      <c r="P31" s="279">
        <f t="shared" si="6"/>
        <v>62.243150684931507</v>
      </c>
      <c r="Q31" s="284">
        <v>3202</v>
      </c>
      <c r="R31" s="284">
        <v>829</v>
      </c>
      <c r="S31" s="279">
        <f t="shared" si="7"/>
        <v>25.890068707058088</v>
      </c>
      <c r="T31" s="284">
        <v>2373</v>
      </c>
      <c r="U31" s="279">
        <f t="shared" si="8"/>
        <v>74.109931292941909</v>
      </c>
      <c r="V31" s="284">
        <v>2214</v>
      </c>
      <c r="W31" s="284">
        <v>633</v>
      </c>
      <c r="X31" s="278">
        <f t="shared" si="9"/>
        <v>28.590785907859079</v>
      </c>
      <c r="Y31" s="284">
        <v>1581</v>
      </c>
      <c r="Z31" s="285">
        <f t="shared" si="10"/>
        <v>71.409214092140928</v>
      </c>
    </row>
    <row r="32" spans="1:26" s="159" customFormat="1" ht="25.5" customHeight="1" x14ac:dyDescent="0.2">
      <c r="A32" s="291" t="s">
        <v>60</v>
      </c>
      <c r="B32" s="283">
        <v>32227</v>
      </c>
      <c r="C32" s="284">
        <v>20818</v>
      </c>
      <c r="D32" s="278">
        <f t="shared" si="1"/>
        <v>64.598007881589965</v>
      </c>
      <c r="E32" s="284">
        <v>11409</v>
      </c>
      <c r="F32" s="279">
        <f t="shared" si="2"/>
        <v>35.401992118410035</v>
      </c>
      <c r="G32" s="284">
        <v>11473</v>
      </c>
      <c r="H32" s="284">
        <v>6982</v>
      </c>
      <c r="I32" s="278">
        <f t="shared" si="3"/>
        <v>60.855922600889045</v>
      </c>
      <c r="J32" s="284">
        <v>4491</v>
      </c>
      <c r="K32" s="279">
        <f t="shared" si="4"/>
        <v>39.144077399110955</v>
      </c>
      <c r="L32" s="284">
        <v>31301</v>
      </c>
      <c r="M32" s="284">
        <v>20139</v>
      </c>
      <c r="N32" s="278">
        <f t="shared" si="5"/>
        <v>64.339797450560681</v>
      </c>
      <c r="O32" s="284">
        <v>11162</v>
      </c>
      <c r="P32" s="279">
        <f t="shared" si="6"/>
        <v>35.660202549439319</v>
      </c>
      <c r="Q32" s="284">
        <v>4184</v>
      </c>
      <c r="R32" s="284">
        <v>2274</v>
      </c>
      <c r="S32" s="279">
        <f t="shared" si="7"/>
        <v>54.349904397705536</v>
      </c>
      <c r="T32" s="284">
        <v>1910</v>
      </c>
      <c r="U32" s="279">
        <f t="shared" si="8"/>
        <v>45.650095602294464</v>
      </c>
      <c r="V32" s="284">
        <v>5977</v>
      </c>
      <c r="W32" s="284">
        <v>3113</v>
      </c>
      <c r="X32" s="278">
        <f t="shared" si="9"/>
        <v>52.082984774970718</v>
      </c>
      <c r="Y32" s="284">
        <v>2864</v>
      </c>
      <c r="Z32" s="285">
        <f t="shared" si="10"/>
        <v>47.917015225029282</v>
      </c>
    </row>
    <row r="33" spans="1:26" s="159" customFormat="1" ht="25.5" customHeight="1" thickBot="1" x14ac:dyDescent="0.25">
      <c r="A33" s="292" t="s">
        <v>61</v>
      </c>
      <c r="B33" s="290">
        <v>27899</v>
      </c>
      <c r="C33" s="286">
        <v>26282</v>
      </c>
      <c r="D33" s="287">
        <f t="shared" si="1"/>
        <v>94.204093336678724</v>
      </c>
      <c r="E33" s="286">
        <v>1617</v>
      </c>
      <c r="F33" s="288">
        <f t="shared" si="2"/>
        <v>5.7959066633212757</v>
      </c>
      <c r="G33" s="286">
        <v>8406</v>
      </c>
      <c r="H33" s="286">
        <v>7892</v>
      </c>
      <c r="I33" s="287">
        <f t="shared" si="3"/>
        <v>93.885320009517017</v>
      </c>
      <c r="J33" s="286">
        <v>514</v>
      </c>
      <c r="K33" s="288">
        <f t="shared" si="4"/>
        <v>6.1146799904829834</v>
      </c>
      <c r="L33" s="286">
        <v>26165</v>
      </c>
      <c r="M33" s="286">
        <v>24640</v>
      </c>
      <c r="N33" s="287">
        <f t="shared" si="5"/>
        <v>94.171603286833559</v>
      </c>
      <c r="O33" s="286">
        <v>1525</v>
      </c>
      <c r="P33" s="288">
        <f t="shared" si="6"/>
        <v>5.8283967131664411</v>
      </c>
      <c r="Q33" s="286">
        <v>2743</v>
      </c>
      <c r="R33" s="286">
        <v>2596</v>
      </c>
      <c r="S33" s="288">
        <f t="shared" si="7"/>
        <v>94.640904119577101</v>
      </c>
      <c r="T33" s="286">
        <v>147</v>
      </c>
      <c r="U33" s="288">
        <f t="shared" si="8"/>
        <v>5.359095880422899</v>
      </c>
      <c r="V33" s="286">
        <v>3751</v>
      </c>
      <c r="W33" s="286">
        <v>3567</v>
      </c>
      <c r="X33" s="287">
        <f t="shared" si="9"/>
        <v>95.094641428952272</v>
      </c>
      <c r="Y33" s="286">
        <v>184</v>
      </c>
      <c r="Z33" s="289">
        <f t="shared" si="10"/>
        <v>4.9053585710477279</v>
      </c>
    </row>
    <row r="34" spans="1:26" ht="15" x14ac:dyDescent="0.25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255"/>
      <c r="N34" s="255"/>
      <c r="O34" s="161"/>
      <c r="P34" s="161"/>
      <c r="Q34" s="161"/>
      <c r="R34" s="161"/>
      <c r="S34" s="161"/>
      <c r="T34" s="162"/>
      <c r="U34" s="162"/>
      <c r="V34" s="162"/>
      <c r="W34" s="162"/>
      <c r="X34" s="162"/>
      <c r="Y34" s="162"/>
    </row>
    <row r="35" spans="1:26" x14ac:dyDescent="0.2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5"/>
      <c r="U35" s="165"/>
      <c r="V35" s="165"/>
      <c r="W35" s="165"/>
      <c r="X35" s="165"/>
      <c r="Y35" s="165"/>
    </row>
    <row r="36" spans="1:26" x14ac:dyDescent="0.2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5"/>
      <c r="U36" s="165"/>
      <c r="V36" s="165"/>
      <c r="W36" s="165"/>
      <c r="X36" s="165"/>
      <c r="Y36" s="165"/>
    </row>
    <row r="37" spans="1:26" x14ac:dyDescent="0.2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5"/>
      <c r="U37" s="165"/>
      <c r="V37" s="165"/>
      <c r="W37" s="165"/>
      <c r="X37" s="165"/>
      <c r="Y37" s="165"/>
    </row>
    <row r="38" spans="1:26" x14ac:dyDescent="0.2">
      <c r="T38" s="165"/>
      <c r="U38" s="165"/>
      <c r="V38" s="165"/>
      <c r="W38" s="165"/>
      <c r="X38" s="165"/>
      <c r="Y38" s="165"/>
    </row>
    <row r="39" spans="1:26" x14ac:dyDescent="0.2">
      <c r="T39" s="165"/>
      <c r="U39" s="165"/>
      <c r="V39" s="165"/>
      <c r="W39" s="165"/>
      <c r="X39" s="165"/>
      <c r="Y39" s="165"/>
    </row>
    <row r="40" spans="1:26" x14ac:dyDescent="0.2">
      <c r="T40" s="165"/>
      <c r="U40" s="165"/>
      <c r="V40" s="165"/>
      <c r="W40" s="165"/>
      <c r="X40" s="165"/>
      <c r="Y40" s="165"/>
    </row>
    <row r="41" spans="1:26" x14ac:dyDescent="0.2">
      <c r="T41" s="165"/>
      <c r="U41" s="165"/>
      <c r="V41" s="165"/>
      <c r="W41" s="165"/>
      <c r="X41" s="165"/>
      <c r="Y41" s="165"/>
    </row>
    <row r="42" spans="1:26" x14ac:dyDescent="0.2">
      <c r="T42" s="165"/>
      <c r="U42" s="165"/>
      <c r="V42" s="165"/>
      <c r="W42" s="165"/>
      <c r="X42" s="165"/>
      <c r="Y42" s="165"/>
    </row>
    <row r="43" spans="1:26" x14ac:dyDescent="0.2">
      <c r="T43" s="165"/>
      <c r="U43" s="165"/>
      <c r="V43" s="165"/>
      <c r="W43" s="165"/>
      <c r="X43" s="165"/>
      <c r="Y43" s="165"/>
    </row>
    <row r="44" spans="1:26" x14ac:dyDescent="0.2">
      <c r="T44" s="165"/>
      <c r="U44" s="165"/>
      <c r="V44" s="165"/>
      <c r="W44" s="165"/>
      <c r="X44" s="165"/>
      <c r="Y44" s="165"/>
    </row>
    <row r="45" spans="1:26" x14ac:dyDescent="0.2">
      <c r="T45" s="165"/>
      <c r="U45" s="165"/>
      <c r="V45" s="165"/>
      <c r="W45" s="165"/>
      <c r="X45" s="165"/>
      <c r="Y45" s="165"/>
    </row>
    <row r="46" spans="1:26" x14ac:dyDescent="0.2">
      <c r="T46" s="165"/>
      <c r="U46" s="165"/>
      <c r="V46" s="165"/>
      <c r="W46" s="165"/>
      <c r="X46" s="165"/>
      <c r="Y46" s="165"/>
    </row>
    <row r="47" spans="1:26" x14ac:dyDescent="0.2">
      <c r="T47" s="165"/>
      <c r="U47" s="165"/>
      <c r="V47" s="165"/>
      <c r="W47" s="165"/>
      <c r="X47" s="165"/>
      <c r="Y47" s="165"/>
    </row>
    <row r="48" spans="1:26" x14ac:dyDescent="0.2">
      <c r="T48" s="165"/>
      <c r="U48" s="165"/>
      <c r="V48" s="165"/>
      <c r="W48" s="165"/>
      <c r="X48" s="165"/>
      <c r="Y48" s="165"/>
    </row>
    <row r="49" spans="20:25" x14ac:dyDescent="0.2">
      <c r="T49" s="165"/>
      <c r="U49" s="165"/>
      <c r="V49" s="165"/>
      <c r="W49" s="165"/>
      <c r="X49" s="165"/>
      <c r="Y49" s="165"/>
    </row>
    <row r="50" spans="20:25" x14ac:dyDescent="0.2">
      <c r="T50" s="165"/>
      <c r="U50" s="165"/>
      <c r="V50" s="165"/>
      <c r="W50" s="165"/>
      <c r="X50" s="165"/>
      <c r="Y50" s="165"/>
    </row>
    <row r="51" spans="20:25" x14ac:dyDescent="0.2">
      <c r="T51" s="165"/>
      <c r="U51" s="165"/>
      <c r="V51" s="165"/>
      <c r="W51" s="165"/>
      <c r="X51" s="165"/>
      <c r="Y51" s="165"/>
    </row>
    <row r="52" spans="20:25" x14ac:dyDescent="0.2">
      <c r="T52" s="165"/>
      <c r="U52" s="165"/>
      <c r="V52" s="165"/>
      <c r="W52" s="165"/>
      <c r="X52" s="165"/>
      <c r="Y52" s="165"/>
    </row>
    <row r="53" spans="20:25" x14ac:dyDescent="0.2">
      <c r="T53" s="165"/>
      <c r="U53" s="165"/>
      <c r="V53" s="165"/>
      <c r="W53" s="165"/>
      <c r="X53" s="165"/>
      <c r="Y53" s="165"/>
    </row>
    <row r="54" spans="20:25" x14ac:dyDescent="0.2">
      <c r="T54" s="165"/>
      <c r="U54" s="165"/>
      <c r="V54" s="165"/>
      <c r="W54" s="165"/>
      <c r="X54" s="165"/>
      <c r="Y54" s="165"/>
    </row>
    <row r="55" spans="20:25" x14ac:dyDescent="0.2">
      <c r="T55" s="165"/>
      <c r="U55" s="165"/>
      <c r="V55" s="165"/>
      <c r="W55" s="165"/>
      <c r="X55" s="165"/>
      <c r="Y55" s="165"/>
    </row>
    <row r="56" spans="20:25" x14ac:dyDescent="0.2">
      <c r="T56" s="165"/>
      <c r="U56" s="165"/>
      <c r="V56" s="165"/>
      <c r="W56" s="165"/>
      <c r="X56" s="165"/>
      <c r="Y56" s="165"/>
    </row>
    <row r="57" spans="20:25" x14ac:dyDescent="0.2">
      <c r="T57" s="165"/>
      <c r="U57" s="165"/>
      <c r="V57" s="165"/>
      <c r="W57" s="165"/>
      <c r="X57" s="165"/>
      <c r="Y57" s="165"/>
    </row>
    <row r="58" spans="20:25" x14ac:dyDescent="0.2">
      <c r="T58" s="165"/>
      <c r="U58" s="165"/>
      <c r="V58" s="165"/>
      <c r="W58" s="165"/>
      <c r="X58" s="165"/>
      <c r="Y58" s="165"/>
    </row>
    <row r="59" spans="20:25" x14ac:dyDescent="0.2">
      <c r="T59" s="165"/>
      <c r="U59" s="165"/>
      <c r="V59" s="165"/>
      <c r="W59" s="165"/>
      <c r="X59" s="165"/>
      <c r="Y59" s="165"/>
    </row>
    <row r="60" spans="20:25" x14ac:dyDescent="0.2">
      <c r="T60" s="165"/>
      <c r="U60" s="165"/>
      <c r="V60" s="165"/>
      <c r="W60" s="165"/>
      <c r="X60" s="165"/>
      <c r="Y60" s="165"/>
    </row>
    <row r="61" spans="20:25" x14ac:dyDescent="0.2">
      <c r="T61" s="165"/>
      <c r="U61" s="165"/>
      <c r="V61" s="165"/>
      <c r="W61" s="165"/>
      <c r="X61" s="165"/>
      <c r="Y61" s="165"/>
    </row>
    <row r="62" spans="20:25" x14ac:dyDescent="0.2">
      <c r="T62" s="165"/>
      <c r="U62" s="165"/>
      <c r="V62" s="165"/>
      <c r="W62" s="165"/>
      <c r="X62" s="165"/>
      <c r="Y62" s="165"/>
    </row>
    <row r="63" spans="20:25" x14ac:dyDescent="0.2">
      <c r="T63" s="165"/>
      <c r="U63" s="165"/>
      <c r="V63" s="165"/>
      <c r="W63" s="165"/>
      <c r="X63" s="165"/>
      <c r="Y63" s="165"/>
    </row>
    <row r="64" spans="20:25" x14ac:dyDescent="0.2">
      <c r="T64" s="165"/>
      <c r="U64" s="165"/>
      <c r="V64" s="165"/>
      <c r="W64" s="165"/>
      <c r="X64" s="165"/>
      <c r="Y64" s="165"/>
    </row>
    <row r="65" spans="20:25" x14ac:dyDescent="0.2">
      <c r="T65" s="165"/>
      <c r="U65" s="165"/>
      <c r="V65" s="165"/>
      <c r="W65" s="165"/>
      <c r="X65" s="165"/>
      <c r="Y65" s="165"/>
    </row>
    <row r="66" spans="20:25" x14ac:dyDescent="0.2">
      <c r="T66" s="165"/>
      <c r="U66" s="165"/>
      <c r="V66" s="165"/>
      <c r="W66" s="165"/>
      <c r="X66" s="165"/>
      <c r="Y66" s="165"/>
    </row>
    <row r="67" spans="20:25" x14ac:dyDescent="0.2">
      <c r="T67" s="165"/>
      <c r="U67" s="165"/>
      <c r="V67" s="165"/>
      <c r="W67" s="165"/>
      <c r="X67" s="165"/>
      <c r="Y67" s="165"/>
    </row>
    <row r="68" spans="20:25" x14ac:dyDescent="0.2">
      <c r="T68" s="165"/>
      <c r="U68" s="165"/>
      <c r="V68" s="165"/>
      <c r="W68" s="165"/>
      <c r="X68" s="165"/>
      <c r="Y68" s="165"/>
    </row>
    <row r="69" spans="20:25" x14ac:dyDescent="0.2">
      <c r="T69" s="165"/>
      <c r="U69" s="165"/>
      <c r="V69" s="165"/>
      <c r="W69" s="165"/>
      <c r="X69" s="165"/>
      <c r="Y69" s="165"/>
    </row>
    <row r="70" spans="20:25" x14ac:dyDescent="0.2">
      <c r="T70" s="165"/>
      <c r="U70" s="165"/>
      <c r="V70" s="165"/>
      <c r="W70" s="165"/>
      <c r="X70" s="165"/>
      <c r="Y70" s="165"/>
    </row>
    <row r="71" spans="20:25" x14ac:dyDescent="0.2">
      <c r="T71" s="165"/>
      <c r="U71" s="165"/>
      <c r="V71" s="165"/>
      <c r="W71" s="165"/>
      <c r="X71" s="165"/>
      <c r="Y71" s="165"/>
    </row>
    <row r="72" spans="20:25" x14ac:dyDescent="0.2">
      <c r="T72" s="165"/>
      <c r="U72" s="165"/>
      <c r="V72" s="165"/>
      <c r="W72" s="165"/>
      <c r="X72" s="165"/>
      <c r="Y72" s="165"/>
    </row>
    <row r="73" spans="20:25" x14ac:dyDescent="0.2">
      <c r="T73" s="165"/>
      <c r="U73" s="165"/>
      <c r="V73" s="165"/>
      <c r="W73" s="165"/>
      <c r="X73" s="165"/>
      <c r="Y73" s="165"/>
    </row>
    <row r="74" spans="20:25" x14ac:dyDescent="0.2">
      <c r="T74" s="165"/>
      <c r="U74" s="165"/>
      <c r="V74" s="165"/>
      <c r="W74" s="165"/>
      <c r="X74" s="165"/>
      <c r="Y74" s="165"/>
    </row>
    <row r="75" spans="20:25" x14ac:dyDescent="0.2">
      <c r="T75" s="165"/>
      <c r="U75" s="165"/>
      <c r="V75" s="165"/>
      <c r="W75" s="165"/>
      <c r="X75" s="165"/>
      <c r="Y75" s="165"/>
    </row>
    <row r="76" spans="20:25" x14ac:dyDescent="0.2">
      <c r="T76" s="165"/>
      <c r="U76" s="165"/>
      <c r="V76" s="165"/>
      <c r="W76" s="165"/>
      <c r="X76" s="165"/>
      <c r="Y76" s="165"/>
    </row>
    <row r="77" spans="20:25" x14ac:dyDescent="0.2">
      <c r="T77" s="165"/>
      <c r="U77" s="165"/>
      <c r="V77" s="165"/>
      <c r="W77" s="165"/>
      <c r="X77" s="165"/>
      <c r="Y77" s="165"/>
    </row>
    <row r="78" spans="20:25" x14ac:dyDescent="0.2">
      <c r="T78" s="165"/>
      <c r="U78" s="165"/>
      <c r="V78" s="165"/>
      <c r="W78" s="165"/>
      <c r="X78" s="165"/>
      <c r="Y78" s="165"/>
    </row>
    <row r="79" spans="20:25" x14ac:dyDescent="0.2">
      <c r="T79" s="165"/>
      <c r="U79" s="165"/>
      <c r="V79" s="165"/>
      <c r="W79" s="165"/>
      <c r="X79" s="165"/>
      <c r="Y79" s="165"/>
    </row>
    <row r="80" spans="20:25" x14ac:dyDescent="0.2">
      <c r="T80" s="165"/>
      <c r="U80" s="165"/>
      <c r="V80" s="165"/>
      <c r="W80" s="165"/>
      <c r="X80" s="165"/>
      <c r="Y80" s="165"/>
    </row>
    <row r="81" spans="20:25" x14ac:dyDescent="0.2">
      <c r="T81" s="165"/>
      <c r="U81" s="165"/>
      <c r="V81" s="165"/>
      <c r="W81" s="165"/>
      <c r="X81" s="165"/>
      <c r="Y81" s="165"/>
    </row>
    <row r="82" spans="20:25" x14ac:dyDescent="0.2">
      <c r="T82" s="165"/>
      <c r="U82" s="165"/>
      <c r="V82" s="165"/>
      <c r="W82" s="165"/>
      <c r="X82" s="165"/>
      <c r="Y82" s="165"/>
    </row>
    <row r="83" spans="20:25" x14ac:dyDescent="0.2">
      <c r="T83" s="165"/>
      <c r="U83" s="165"/>
      <c r="V83" s="165"/>
      <c r="W83" s="165"/>
      <c r="X83" s="165"/>
      <c r="Y83" s="165"/>
    </row>
    <row r="84" spans="20:25" x14ac:dyDescent="0.2">
      <c r="T84" s="165"/>
      <c r="U84" s="165"/>
      <c r="V84" s="165"/>
      <c r="W84" s="165"/>
      <c r="X84" s="165"/>
      <c r="Y84" s="165"/>
    </row>
    <row r="85" spans="20:25" x14ac:dyDescent="0.2">
      <c r="T85" s="165"/>
      <c r="U85" s="165"/>
      <c r="V85" s="165"/>
      <c r="W85" s="165"/>
      <c r="X85" s="165"/>
      <c r="Y85" s="165"/>
    </row>
    <row r="86" spans="20:25" x14ac:dyDescent="0.2">
      <c r="T86" s="165"/>
      <c r="U86" s="165"/>
      <c r="V86" s="165"/>
      <c r="W86" s="165"/>
      <c r="X86" s="165"/>
      <c r="Y86" s="165"/>
    </row>
    <row r="87" spans="20:25" x14ac:dyDescent="0.2">
      <c r="T87" s="165"/>
      <c r="U87" s="165"/>
      <c r="V87" s="165"/>
      <c r="W87" s="165"/>
      <c r="X87" s="165"/>
      <c r="Y87" s="165"/>
    </row>
    <row r="88" spans="20:25" x14ac:dyDescent="0.2">
      <c r="T88" s="165"/>
      <c r="U88" s="165"/>
      <c r="V88" s="165"/>
      <c r="W88" s="165"/>
      <c r="X88" s="165"/>
      <c r="Y88" s="165"/>
    </row>
    <row r="89" spans="20:25" x14ac:dyDescent="0.2">
      <c r="T89" s="165"/>
      <c r="U89" s="165"/>
      <c r="V89" s="165"/>
      <c r="W89" s="165"/>
      <c r="X89" s="165"/>
      <c r="Y89" s="165"/>
    </row>
  </sheetData>
  <mergeCells count="9">
    <mergeCell ref="A1:Z1"/>
    <mergeCell ref="A2:Z2"/>
    <mergeCell ref="A3:Z3"/>
    <mergeCell ref="A5:A6"/>
    <mergeCell ref="B5:F5"/>
    <mergeCell ref="G5:K5"/>
    <mergeCell ref="L5:P5"/>
    <mergeCell ref="Q5:U5"/>
    <mergeCell ref="V5:Z5"/>
  </mergeCells>
  <printOptions horizontalCentered="1"/>
  <pageMargins left="3.937007874015748E-2" right="0" top="0" bottom="0" header="0.23622047244094491" footer="0.19685039370078741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23</vt:i4>
      </vt:variant>
      <vt:variant>
        <vt:lpstr>Диаграммы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40" baseType="lpstr">
      <vt:lpstr>п_3</vt:lpstr>
      <vt:lpstr>п_08</vt:lpstr>
      <vt:lpstr>п_09 (2)</vt:lpstr>
      <vt:lpstr>п7</vt:lpstr>
      <vt:lpstr>п_09</vt:lpstr>
      <vt:lpstr>1</vt:lpstr>
      <vt:lpstr>10</vt:lpstr>
      <vt:lpstr>2</vt:lpstr>
      <vt:lpstr>3 (2)</vt:lpstr>
      <vt:lpstr>п_1</vt:lpstr>
      <vt:lpstr>п 2</vt:lpstr>
      <vt:lpstr>п_3333</vt:lpstr>
      <vt:lpstr>п_12</vt:lpstr>
      <vt:lpstr>п_7</vt:lpstr>
      <vt:lpstr>п_9</vt:lpstr>
      <vt:lpstr>п_10</vt:lpstr>
      <vt:lpstr>п_4</vt:lpstr>
      <vt:lpstr>п9</vt:lpstr>
      <vt:lpstr>п_11</vt:lpstr>
      <vt:lpstr>П_14</vt:lpstr>
      <vt:lpstr>П17</vt:lpstr>
      <vt:lpstr>п 18</vt:lpstr>
      <vt:lpstr>Аркуш1</vt:lpstr>
      <vt:lpstr>4</vt:lpstr>
      <vt:lpstr>Д_1</vt:lpstr>
      <vt:lpstr>Д_2</vt:lpstr>
      <vt:lpstr>Д_3</vt:lpstr>
      <vt:lpstr>13</vt:lpstr>
      <vt:lpstr>15</vt:lpstr>
      <vt:lpstr>13!</vt:lpstr>
      <vt:lpstr>'10'!Заголовки_для_печати</vt:lpstr>
      <vt:lpstr>'2'!Заголовки_для_печати</vt:lpstr>
      <vt:lpstr>'3 (2)'!Заголовки_для_печати</vt:lpstr>
      <vt:lpstr>п_11!Заголовки_для_печати</vt:lpstr>
      <vt:lpstr>п_7!Заголовки_для_печати</vt:lpstr>
      <vt:lpstr>п_9!Заголовки_для_печати</vt:lpstr>
      <vt:lpstr>'10'!Область_печати</vt:lpstr>
      <vt:lpstr>'2'!Область_печати</vt:lpstr>
      <vt:lpstr>'3 (2)'!Область_печати</vt:lpstr>
      <vt:lpstr>п_12!Область_печати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lissova</dc:creator>
  <cp:lastModifiedBy>user</cp:lastModifiedBy>
  <cp:lastPrinted>2018-04-23T13:39:39Z</cp:lastPrinted>
  <dcterms:created xsi:type="dcterms:W3CDTF">2014-02-06T10:14:24Z</dcterms:created>
  <dcterms:modified xsi:type="dcterms:W3CDTF">2018-05-07T13:33:59Z</dcterms:modified>
</cp:coreProperties>
</file>